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MyDocument\パパ\剣道\鈴木小教室\ホームページ\中村さん\180429\"/>
    </mc:Choice>
  </mc:AlternateContent>
  <bookViews>
    <workbookView xWindow="0" yWindow="0" windowWidth="20160" windowHeight="8628"/>
  </bookViews>
  <sheets>
    <sheet name="実施要項" sheetId="1" r:id="rId1"/>
    <sheet name="申込書" sheetId="3" r:id="rId2"/>
  </sheets>
  <externalReferences>
    <externalReference r:id="rId3"/>
  </externalReferences>
  <definedNames>
    <definedName name="_______A66600">'[1]平成21年度　年末剣道大会参加者名簿 '!#REF!</definedName>
    <definedName name="_______A67000">'[1]平成21年度　年末剣道大会参加者名簿 '!#REF!</definedName>
    <definedName name="_______A80000">'[1]平成21年度　年末剣道大会参加者名簿 '!#REF!</definedName>
    <definedName name="______A66600">'[1]平成21年度　年末剣道大会参加者名簿 '!#REF!</definedName>
    <definedName name="______A67000">'[1]平成21年度　年末剣道大会参加者名簿 '!#REF!</definedName>
    <definedName name="______A80000">'[1]平成21年度　年末剣道大会参加者名簿 '!#REF!</definedName>
    <definedName name="_____A66600">'[1]平成21年度　年末剣道大会参加者名簿 '!#REF!</definedName>
    <definedName name="_____A67000">'[1]平成21年度　年末剣道大会参加者名簿 '!#REF!</definedName>
    <definedName name="_____A80000">'[1]平成21年度　年末剣道大会参加者名簿 '!#REF!</definedName>
    <definedName name="____A66600">'[1]平成21年度　年末剣道大会参加者名簿 '!#REF!</definedName>
    <definedName name="____A67000">'[1]平成21年度　年末剣道大会参加者名簿 '!#REF!</definedName>
    <definedName name="____A80000">'[1]平成21年度　年末剣道大会参加者名簿 '!#REF!</definedName>
    <definedName name="___A66600">#REF!</definedName>
    <definedName name="___A67000">#REF!</definedName>
    <definedName name="___A80000">#REF!</definedName>
    <definedName name="_A66600">#REF!</definedName>
    <definedName name="_A67000">#REF!</definedName>
    <definedName name="_A80000">#REF!</definedName>
    <definedName name="_xlnm._FilterDatabase" localSheetId="1" hidden="1">申込書!$A$3:$H$69</definedName>
    <definedName name="_xlnm.Print_Area" localSheetId="0">実施要項!$A$1:$J$88</definedName>
    <definedName name="_xlnm.Print_Area" localSheetId="1">申込書!$A$1:$AE$73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Y5" i="3" l="1"/>
  <c r="Y6" i="3"/>
  <c r="Y7" i="3"/>
  <c r="Y8" i="3"/>
  <c r="Y9" i="3"/>
  <c r="Y10" i="3"/>
  <c r="Y11" i="3"/>
  <c r="Y12" i="3"/>
  <c r="Y13" i="3"/>
  <c r="Y14" i="3"/>
  <c r="Y4" i="3"/>
  <c r="Y15" i="3" l="1"/>
  <c r="S43" i="3"/>
  <c r="S34" i="3"/>
  <c r="AD72" i="3" l="1"/>
  <c r="X64" i="3" l="1"/>
  <c r="X66" i="3"/>
  <c r="AA24" i="3"/>
  <c r="AA25" i="3"/>
  <c r="AA26" i="3"/>
  <c r="AA27" i="3"/>
  <c r="AA28" i="3"/>
  <c r="AA19" i="3"/>
  <c r="AA20" i="3"/>
  <c r="AA21" i="3"/>
  <c r="AA22" i="3"/>
  <c r="AA23" i="3"/>
  <c r="AE35" i="3" l="1"/>
  <c r="AE34" i="3"/>
  <c r="X62" i="3"/>
  <c r="X68" i="3" s="1"/>
  <c r="S31" i="3"/>
  <c r="S28" i="3"/>
  <c r="S25" i="3"/>
  <c r="S22" i="3"/>
  <c r="S19" i="3"/>
  <c r="S16" i="3"/>
  <c r="S13" i="3"/>
  <c r="S10" i="3"/>
  <c r="F4" i="3"/>
  <c r="S7" i="3" l="1"/>
  <c r="S4" i="3"/>
  <c r="AA5" i="3" l="1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4" i="3"/>
  <c r="L14" i="3"/>
  <c r="L15" i="3"/>
  <c r="L16" i="3"/>
  <c r="L17" i="3"/>
  <c r="L18" i="3"/>
  <c r="L5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6" i="3"/>
  <c r="I5" i="3"/>
  <c r="I4" i="3"/>
  <c r="L21" i="3" l="1"/>
</calcChain>
</file>

<file path=xl/comments1.xml><?xml version="1.0" encoding="utf-8"?>
<comments xmlns="http://schemas.openxmlformats.org/spreadsheetml/2006/main">
  <authors>
    <author>kuwahara</author>
  </authors>
  <commentList>
    <comment ref="P4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AC4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AD4" authorId="0" shapeId="0">
      <text>
        <r>
          <rPr>
            <sz val="9"/>
            <color indexed="10"/>
            <rFont val="HGPｺﾞｼｯｸM"/>
            <family val="3"/>
            <charset val="128"/>
          </rPr>
          <t>氏名を入力すると自動的に表示されますが、直接入力もできます</t>
        </r>
      </text>
    </comment>
    <comment ref="E5" authorId="0" shapeId="0">
      <text>
        <r>
          <rPr>
            <sz val="9"/>
            <color indexed="10"/>
            <rFont val="HGPｺﾞｼｯｸM"/>
            <family val="3"/>
            <charset val="128"/>
          </rPr>
          <t>氏名を入力すると自動的に表示されますが、直接入力もできます</t>
        </r>
      </text>
    </comment>
    <comment ref="F5" authorId="0" shapeId="0">
      <text>
        <r>
          <rPr>
            <sz val="9"/>
            <color indexed="10"/>
            <rFont val="HGPｺﾞｼｯｸM"/>
            <family val="3"/>
            <charset val="128"/>
          </rPr>
          <t>氏名を入力すると自動的に表示されますが、直接入力もできます</t>
        </r>
      </text>
    </comment>
    <comment ref="T5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U5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V5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E6" authorId="0" shapeId="0">
      <text>
        <r>
          <rPr>
            <sz val="9"/>
            <color indexed="10"/>
            <rFont val="HGPｺﾞｼｯｸM"/>
            <family val="3"/>
            <charset val="128"/>
          </rPr>
          <t>氏名を入力すると自動的に表示されますが、直接入力もできます</t>
        </r>
      </text>
    </comment>
    <comment ref="F6" authorId="0" shapeId="0">
      <text>
        <r>
          <rPr>
            <sz val="9"/>
            <color indexed="10"/>
            <rFont val="HGPｺﾞｼｯｸM"/>
            <family val="3"/>
            <charset val="128"/>
          </rPr>
          <t>氏名を入力すると自動的に表示されますが、直接入力もできます</t>
        </r>
      </text>
    </comment>
    <comment ref="AB34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AB35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AC43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T44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U44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V44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W44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X44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Y44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Z44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AC44" authorId="0" shapeId="0">
      <text>
        <r>
          <rPr>
            <sz val="10"/>
            <color indexed="10"/>
            <rFont val="HGPｺﾞｼｯｸM"/>
            <family val="3"/>
            <charset val="128"/>
          </rPr>
          <t>スペース入れない
左詰め</t>
        </r>
      </text>
    </comment>
    <comment ref="T53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T54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T55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  <comment ref="T56" authorId="0" shapeId="0">
      <text>
        <r>
          <rPr>
            <sz val="10"/>
            <color indexed="10"/>
            <rFont val="HGPｺﾞｼｯｸM"/>
            <family val="3"/>
            <charset val="128"/>
          </rPr>
          <t>氏名の間にスペース
○○　△△</t>
        </r>
      </text>
    </comment>
  </commentList>
</comments>
</file>

<file path=xl/sharedStrings.xml><?xml version="1.0" encoding="utf-8"?>
<sst xmlns="http://schemas.openxmlformats.org/spreadsheetml/2006/main" count="311" uniqueCount="209">
  <si>
    <t>３　試合種別</t>
  </si>
  <si>
    <t>先鋒</t>
  </si>
  <si>
    <t>中堅</t>
  </si>
  <si>
    <t>大将</t>
  </si>
  <si>
    <t>４年生以下</t>
  </si>
  <si>
    <t>５～６年生</t>
  </si>
  <si>
    <t>次鋒</t>
  </si>
  <si>
    <t>五将</t>
  </si>
  <si>
    <t>三将</t>
  </si>
  <si>
    <t>副将</t>
  </si>
  <si>
    <t>中学生男子</t>
  </si>
  <si>
    <t>試合者数</t>
  </si>
  <si>
    <t>試合形式</t>
  </si>
  <si>
    <t>トーナメント戦</t>
  </si>
  <si>
    <t>一小</t>
  </si>
  <si>
    <t>五小</t>
  </si>
  <si>
    <t>鈴木小</t>
  </si>
  <si>
    <t>花小</t>
  </si>
  <si>
    <t>小平市民総合体育館　小平市津田町１－１－１</t>
    <phoneticPr fontId="1"/>
  </si>
  <si>
    <t>中学生女子</t>
    <phoneticPr fontId="1"/>
  </si>
  <si>
    <t>５人</t>
    <rPh sb="1" eb="2">
      <t>ニン</t>
    </rPh>
    <phoneticPr fontId="1"/>
  </si>
  <si>
    <t>４人</t>
    <rPh sb="1" eb="2">
      <t>ニン</t>
    </rPh>
    <phoneticPr fontId="1"/>
  </si>
  <si>
    <t>３人以下</t>
    <rPh sb="1" eb="2">
      <t>ニン</t>
    </rPh>
    <phoneticPr fontId="1"/>
  </si>
  <si>
    <t>１　日　時</t>
    <phoneticPr fontId="1"/>
  </si>
  <si>
    <t>２　場　所</t>
    <phoneticPr fontId="1"/>
  </si>
  <si>
    <t>表彰者数</t>
    <phoneticPr fontId="1"/>
  </si>
  <si>
    <t>優勝1人</t>
    <rPh sb="3" eb="4">
      <t>ニン</t>
    </rPh>
    <phoneticPr fontId="1"/>
  </si>
  <si>
    <t>ミニ団体戦</t>
    <phoneticPr fontId="1"/>
  </si>
  <si>
    <t>個人戦</t>
    <phoneticPr fontId="1"/>
  </si>
  <si>
    <t>教室対抗団体戦</t>
    <phoneticPr fontId="1"/>
  </si>
  <si>
    <t>リーグ戦</t>
    <phoneticPr fontId="1"/>
  </si>
  <si>
    <t>リーグ戦</t>
    <phoneticPr fontId="1"/>
  </si>
  <si>
    <t>優勝、第2位、第3位(2チーム)</t>
    <phoneticPr fontId="1"/>
  </si>
  <si>
    <t>優勝チーム</t>
    <phoneticPr fontId="1"/>
  </si>
  <si>
    <t>　  団体戦の引分けとする。</t>
    <phoneticPr fontId="1"/>
  </si>
  <si>
    <t>(1)学年及び男女別個人戦</t>
    <phoneticPr fontId="1"/>
  </si>
  <si>
    <t>　  代表者決定戦（時間無制限１本勝負）によって勝敗を決します。</t>
    <phoneticPr fontId="1"/>
  </si>
  <si>
    <t>(4) 時間内に勝敗が決しない場合は、個人戦は延長戦（時間無制限１本勝負）を行い、</t>
    <rPh sb="4" eb="6">
      <t>ジカン</t>
    </rPh>
    <rPh sb="6" eb="7">
      <t>ナイ</t>
    </rPh>
    <rPh sb="8" eb="10">
      <t>ショウハイ</t>
    </rPh>
    <rPh sb="11" eb="12">
      <t>ケッ</t>
    </rPh>
    <rPh sb="15" eb="17">
      <t>バアイ</t>
    </rPh>
    <phoneticPr fontId="1"/>
  </si>
  <si>
    <t>(6) 教室対抗団体戦はリーグ戦全試合終了後、勝者数、総本数が同数の場合に、</t>
    <phoneticPr fontId="1"/>
  </si>
  <si>
    <t xml:space="preserve">    代表決定戦を行う。</t>
    <rPh sb="10" eb="11">
      <t>オコナ</t>
    </rPh>
    <phoneticPr fontId="1"/>
  </si>
  <si>
    <t>演武者は各教室から中学生以下の１組（元立ち、掛り手）を推薦する</t>
    <phoneticPr fontId="1"/>
  </si>
  <si>
    <t>(2)受賞者には賞状、記念品を授与する。</t>
    <phoneticPr fontId="1"/>
  </si>
  <si>
    <t>会　員　数</t>
    <phoneticPr fontId="1"/>
  </si>
  <si>
    <t>(3)受賞者人数枠を超えて追加申請する場合は、1人\2000を納める。</t>
    <rPh sb="3" eb="5">
      <t>ジュショウ</t>
    </rPh>
    <rPh sb="5" eb="6">
      <t>シャ</t>
    </rPh>
    <rPh sb="6" eb="8">
      <t>ニンズウ</t>
    </rPh>
    <rPh sb="8" eb="9">
      <t>ワク</t>
    </rPh>
    <rPh sb="10" eb="11">
      <t>コ</t>
    </rPh>
    <rPh sb="13" eb="15">
      <t>ツイカ</t>
    </rPh>
    <rPh sb="15" eb="17">
      <t>シンセイ</t>
    </rPh>
    <rPh sb="19" eb="21">
      <t>バアイ</t>
    </rPh>
    <rPh sb="24" eb="25">
      <t>ニン</t>
    </rPh>
    <rPh sb="31" eb="32">
      <t>オサ</t>
    </rPh>
    <phoneticPr fontId="1"/>
  </si>
  <si>
    <t>(2)2人枠を超えて追加推薦する場合は、1人\2000を納める。</t>
    <rPh sb="4" eb="5">
      <t>ニン</t>
    </rPh>
    <rPh sb="5" eb="6">
      <t>ワク</t>
    </rPh>
    <rPh sb="10" eb="12">
      <t>ツイカ</t>
    </rPh>
    <rPh sb="21" eb="22">
      <t>ニン</t>
    </rPh>
    <rPh sb="28" eb="29">
      <t>オサ</t>
    </rPh>
    <phoneticPr fontId="1"/>
  </si>
  <si>
    <t>(1)受賞者は、各教室から推薦された保護者役員とし、原則各教室2人とする。</t>
    <rPh sb="18" eb="21">
      <t>ホゴシャ</t>
    </rPh>
    <rPh sb="32" eb="33">
      <t>ニン</t>
    </rPh>
    <phoneticPr fontId="1"/>
  </si>
  <si>
    <t>(1)前年度末の教室会員数の15％（端数切上げ）の人数を原則各教室の受賞者とする。</t>
    <rPh sb="3" eb="6">
      <t>ゼンネンド</t>
    </rPh>
    <rPh sb="28" eb="30">
      <t>ゲンソク</t>
    </rPh>
    <rPh sb="30" eb="33">
      <t>カクキョウシツ</t>
    </rPh>
    <rPh sb="34" eb="36">
      <t>ジュショウ</t>
    </rPh>
    <rPh sb="36" eb="37">
      <t>シャ</t>
    </rPh>
    <phoneticPr fontId="1"/>
  </si>
  <si>
    <t>(1)審判員は各教室長が推薦する。</t>
    <phoneticPr fontId="1"/>
  </si>
  <si>
    <t>(2)審判長は、大会会長が指名する。</t>
    <rPh sb="13" eb="15">
      <t>シメイ</t>
    </rPh>
    <phoneticPr fontId="1"/>
  </si>
  <si>
    <t>(3)審判主任は、審判長が指名する。原則として、審判は行わない。</t>
    <rPh sb="13" eb="15">
      <t>シメイ</t>
    </rPh>
    <phoneticPr fontId="1"/>
  </si>
  <si>
    <t>(1)各教室の担当する試合会場について、会場係員を選出し試合場を運営する。</t>
    <rPh sb="20" eb="22">
      <t>カイジョウ</t>
    </rPh>
    <rPh sb="25" eb="27">
      <t>センシュツ</t>
    </rPh>
    <rPh sb="28" eb="30">
      <t>シアイ</t>
    </rPh>
    <rPh sb="30" eb="31">
      <t>ジョウ</t>
    </rPh>
    <rPh sb="32" eb="34">
      <t>ウンエイ</t>
    </rPh>
    <phoneticPr fontId="1"/>
  </si>
  <si>
    <t>(2)各教室の会場係2人は第四試合場の会場係として試合場を運営する。</t>
    <rPh sb="7" eb="9">
      <t>カイジョウ</t>
    </rPh>
    <rPh sb="9" eb="10">
      <t>カカ</t>
    </rPh>
    <rPh sb="11" eb="12">
      <t>ニン</t>
    </rPh>
    <rPh sb="13" eb="14">
      <t>ダイ</t>
    </rPh>
    <rPh sb="14" eb="15">
      <t>ヨン</t>
    </rPh>
    <rPh sb="15" eb="17">
      <t>シアイ</t>
    </rPh>
    <rPh sb="17" eb="18">
      <t>ジョウ</t>
    </rPh>
    <rPh sb="19" eb="21">
      <t>カイジョウ</t>
    </rPh>
    <rPh sb="21" eb="22">
      <t>カカ</t>
    </rPh>
    <rPh sb="25" eb="27">
      <t>シアイ</t>
    </rPh>
    <rPh sb="27" eb="28">
      <t>ジョウ</t>
    </rPh>
    <rPh sb="29" eb="31">
      <t>ウンエイ</t>
    </rPh>
    <phoneticPr fontId="1"/>
  </si>
  <si>
    <t>第2試合場</t>
  </si>
  <si>
    <t>第3試合場</t>
  </si>
  <si>
    <t>第4試合場</t>
  </si>
  <si>
    <t>第1試合場</t>
    <phoneticPr fontId="1"/>
  </si>
  <si>
    <t>(1)昼食は審判員、役員は大会本部で準備する。</t>
    <rPh sb="3" eb="5">
      <t>チュウショク</t>
    </rPh>
    <rPh sb="6" eb="9">
      <t>シンパンイン</t>
    </rPh>
    <rPh sb="10" eb="12">
      <t>ヤクイン</t>
    </rPh>
    <rPh sb="13" eb="15">
      <t>タイカイ</t>
    </rPh>
    <rPh sb="15" eb="17">
      <t>ホンブ</t>
    </rPh>
    <rPh sb="18" eb="20">
      <t>ジュンビ</t>
    </rPh>
    <phoneticPr fontId="1"/>
  </si>
  <si>
    <t>(2)会場係は各教室10人分、及び担当教室の役員分を大会本部で準備する。</t>
    <rPh sb="3" eb="5">
      <t>カイジョウ</t>
    </rPh>
    <rPh sb="5" eb="6">
      <t>カカ</t>
    </rPh>
    <rPh sb="7" eb="10">
      <t>カクキョウシツ</t>
    </rPh>
    <rPh sb="12" eb="13">
      <t>ニン</t>
    </rPh>
    <rPh sb="13" eb="14">
      <t>ブン</t>
    </rPh>
    <rPh sb="15" eb="16">
      <t>オヨ</t>
    </rPh>
    <rPh sb="17" eb="19">
      <t>タントウ</t>
    </rPh>
    <rPh sb="19" eb="21">
      <t>キョウシツ</t>
    </rPh>
    <rPh sb="22" eb="24">
      <t>ヤクイン</t>
    </rPh>
    <rPh sb="24" eb="25">
      <t>ブン</t>
    </rPh>
    <rPh sb="26" eb="28">
      <t>タイカイ</t>
    </rPh>
    <rPh sb="28" eb="30">
      <t>ホンブ</t>
    </rPh>
    <rPh sb="31" eb="33">
      <t>ジュンビ</t>
    </rPh>
    <phoneticPr fontId="1"/>
  </si>
  <si>
    <t>参加費　1人　\2000</t>
    <rPh sb="0" eb="3">
      <t>サンカヒ</t>
    </rPh>
    <rPh sb="5" eb="6">
      <t>ニン</t>
    </rPh>
    <phoneticPr fontId="1"/>
  </si>
  <si>
    <t>感謝状、精励賞追加分　1人\2000</t>
    <rPh sb="0" eb="3">
      <t>カンシャジョウ</t>
    </rPh>
    <rPh sb="4" eb="6">
      <t>セイレイ</t>
    </rPh>
    <rPh sb="6" eb="7">
      <t>ショウ</t>
    </rPh>
    <rPh sb="7" eb="10">
      <t>ツイカブン</t>
    </rPh>
    <rPh sb="12" eb="13">
      <t>ニン</t>
    </rPh>
    <phoneticPr fontId="1"/>
  </si>
  <si>
    <t>(2)大会当日、大会事務局へ納入する。</t>
    <phoneticPr fontId="1"/>
  </si>
  <si>
    <t>(3)申込み期限</t>
    <phoneticPr fontId="1"/>
  </si>
  <si>
    <t>(4)申込み先</t>
    <rPh sb="6" eb="7">
      <t>サキ</t>
    </rPh>
    <phoneticPr fontId="1"/>
  </si>
  <si>
    <t>（2）申込み後の変更は協議となります。当日欠席の参加費の返金はできません。</t>
    <rPh sb="3" eb="4">
      <t>モウ</t>
    </rPh>
    <rPh sb="4" eb="5">
      <t>コ</t>
    </rPh>
    <rPh sb="6" eb="7">
      <t>ゴ</t>
    </rPh>
    <rPh sb="8" eb="10">
      <t>ヘンコウ</t>
    </rPh>
    <rPh sb="11" eb="13">
      <t>キョウギ</t>
    </rPh>
    <rPh sb="19" eb="21">
      <t>トウジツ</t>
    </rPh>
    <rPh sb="28" eb="30">
      <t>ヘンキン</t>
    </rPh>
    <phoneticPr fontId="1"/>
  </si>
  <si>
    <t>（3）大会当日は会場設営等がありますので、各教室のご協力をお願いします。</t>
    <phoneticPr fontId="1"/>
  </si>
  <si>
    <r>
      <t>(3)</t>
    </r>
    <r>
      <rPr>
        <sz val="7"/>
        <rFont val="ＭＳ 明朝"/>
        <family val="1"/>
        <charset val="128"/>
      </rPr>
      <t xml:space="preserve">  </t>
    </r>
    <r>
      <rPr>
        <sz val="11"/>
        <rFont val="ＭＳ 明朝"/>
        <family val="1"/>
        <charset val="128"/>
      </rPr>
      <t>個人戦、団体戦ともに３本勝負。</t>
    </r>
    <phoneticPr fontId="1"/>
  </si>
  <si>
    <r>
      <t>(5)</t>
    </r>
    <r>
      <rPr>
        <sz val="7"/>
        <rFont val="ＭＳ 明朝"/>
        <family val="1"/>
        <charset val="128"/>
      </rPr>
      <t xml:space="preserve">  </t>
    </r>
    <r>
      <rPr>
        <sz val="11"/>
        <rFont val="ＭＳ 明朝"/>
        <family val="1"/>
        <charset val="128"/>
      </rPr>
      <t>団体戦の勝敗は、勝者数、総本数の順で決定し、勝者数、総本数が同数の場合は、</t>
    </r>
    <phoneticPr fontId="1"/>
  </si>
  <si>
    <t>（1）会場は駐車場が狭いので、努めて公共交通機関又は、自転車を利用してください。</t>
    <phoneticPr fontId="1"/>
  </si>
  <si>
    <r>
      <t>(1)</t>
    </r>
    <r>
      <rPr>
        <sz val="7"/>
        <rFont val="ＭＳ 明朝"/>
        <family val="1"/>
        <charset val="128"/>
      </rPr>
      <t xml:space="preserve">  </t>
    </r>
    <r>
      <rPr>
        <sz val="11"/>
        <rFont val="ＭＳ 明朝"/>
        <family val="1"/>
        <charset val="128"/>
      </rPr>
      <t>日本剣道連盟剣道試合・審判規則及び同細則に基づき実施する。</t>
    </r>
    <phoneticPr fontId="1"/>
  </si>
  <si>
    <r>
      <t>(2)</t>
    </r>
    <r>
      <rPr>
        <sz val="7"/>
        <rFont val="ＭＳ 明朝"/>
        <family val="1"/>
        <charset val="128"/>
      </rPr>
      <t xml:space="preserve">  </t>
    </r>
    <r>
      <rPr>
        <sz val="10.5"/>
        <rFont val="ＭＳ 明朝"/>
        <family val="1"/>
        <charset val="128"/>
      </rPr>
      <t>試合時間は、</t>
    </r>
    <r>
      <rPr>
        <sz val="11"/>
        <rFont val="ＭＳ 明朝"/>
        <family val="1"/>
        <charset val="128"/>
      </rPr>
      <t>小学生２分、中学生・高校生３分、一般４分、団体戦２分とする。</t>
    </r>
    <phoneticPr fontId="1"/>
  </si>
  <si>
    <t>優勝1人、第2位1人</t>
    <rPh sb="3" eb="4">
      <t>ニン</t>
    </rPh>
    <rPh sb="9" eb="10">
      <t>ニン</t>
    </rPh>
    <phoneticPr fontId="1"/>
  </si>
  <si>
    <t>選んでください</t>
    <rPh sb="0" eb="1">
      <t>エラ</t>
    </rPh>
    <phoneticPr fontId="11"/>
  </si>
  <si>
    <t>一般40歳以上</t>
    <rPh sb="0" eb="2">
      <t>イッパン</t>
    </rPh>
    <rPh sb="4" eb="5">
      <t>サイ</t>
    </rPh>
    <rPh sb="5" eb="7">
      <t>イジョウ</t>
    </rPh>
    <phoneticPr fontId="11"/>
  </si>
  <si>
    <t>男</t>
    <rPh sb="0" eb="1">
      <t>オトコ</t>
    </rPh>
    <phoneticPr fontId="11"/>
  </si>
  <si>
    <t>一般30～39歳</t>
    <rPh sb="0" eb="2">
      <t>イッパン</t>
    </rPh>
    <rPh sb="7" eb="8">
      <t>サイ</t>
    </rPh>
    <phoneticPr fontId="11"/>
  </si>
  <si>
    <t>中2</t>
    <rPh sb="0" eb="1">
      <t>ナカ</t>
    </rPh>
    <phoneticPr fontId="11"/>
  </si>
  <si>
    <t>合計</t>
    <rPh sb="0" eb="2">
      <t>ゴウケイ</t>
    </rPh>
    <phoneticPr fontId="11"/>
  </si>
  <si>
    <t>中1</t>
    <rPh sb="0" eb="1">
      <t>ナカ</t>
    </rPh>
    <phoneticPr fontId="11"/>
  </si>
  <si>
    <t>高3</t>
    <rPh sb="0" eb="1">
      <t>コウ</t>
    </rPh>
    <phoneticPr fontId="11"/>
  </si>
  <si>
    <t>高2</t>
    <rPh sb="0" eb="1">
      <t>コウ</t>
    </rPh>
    <phoneticPr fontId="11"/>
  </si>
  <si>
    <t>小6</t>
    <rPh sb="0" eb="1">
      <t>ショウ</t>
    </rPh>
    <phoneticPr fontId="11"/>
  </si>
  <si>
    <t>高1</t>
    <rPh sb="0" eb="1">
      <t>コウ</t>
    </rPh>
    <phoneticPr fontId="11"/>
  </si>
  <si>
    <t>2級</t>
    <rPh sb="1" eb="2">
      <t>キュウ</t>
    </rPh>
    <phoneticPr fontId="11"/>
  </si>
  <si>
    <t>中3</t>
    <rPh sb="0" eb="1">
      <t>ナカ</t>
    </rPh>
    <phoneticPr fontId="11"/>
  </si>
  <si>
    <t>小5</t>
    <rPh sb="0" eb="1">
      <t>ショウ</t>
    </rPh>
    <phoneticPr fontId="11"/>
  </si>
  <si>
    <t>小4</t>
    <rPh sb="0" eb="1">
      <t>ショウ</t>
    </rPh>
    <phoneticPr fontId="11"/>
  </si>
  <si>
    <t>小3</t>
    <rPh sb="0" eb="1">
      <t>ショウ</t>
    </rPh>
    <phoneticPr fontId="11"/>
  </si>
  <si>
    <t>小2</t>
    <rPh sb="0" eb="1">
      <t>ショウ</t>
    </rPh>
    <phoneticPr fontId="11"/>
  </si>
  <si>
    <t>小1</t>
    <rPh sb="0" eb="1">
      <t>ショウ</t>
    </rPh>
    <phoneticPr fontId="11"/>
  </si>
  <si>
    <t>例</t>
    <rPh sb="0" eb="1">
      <t>レイ</t>
    </rPh>
    <phoneticPr fontId="11"/>
  </si>
  <si>
    <t>人数</t>
    <rPh sb="0" eb="2">
      <t>ニンズウ</t>
    </rPh>
    <phoneticPr fontId="11"/>
  </si>
  <si>
    <t>特記事項</t>
    <rPh sb="0" eb="2">
      <t>トッキ</t>
    </rPh>
    <rPh sb="2" eb="4">
      <t>ジコウ</t>
    </rPh>
    <phoneticPr fontId="11"/>
  </si>
  <si>
    <t>級・段</t>
    <rPh sb="0" eb="1">
      <t>キュウ</t>
    </rPh>
    <rPh sb="2" eb="3">
      <t>ダン</t>
    </rPh>
    <phoneticPr fontId="11"/>
  </si>
  <si>
    <t>フリカナ</t>
    <phoneticPr fontId="11"/>
  </si>
  <si>
    <t>氏名</t>
    <rPh sb="0" eb="2">
      <t>シメイ</t>
    </rPh>
    <phoneticPr fontId="11"/>
  </si>
  <si>
    <t>男女</t>
    <rPh sb="0" eb="1">
      <t>オトコ</t>
    </rPh>
    <rPh sb="1" eb="2">
      <t>オンナ</t>
    </rPh>
    <phoneticPr fontId="11"/>
  </si>
  <si>
    <t>学年等</t>
    <rPh sb="0" eb="2">
      <t>ガクネン</t>
    </rPh>
    <rPh sb="2" eb="3">
      <t>トウ</t>
    </rPh>
    <phoneticPr fontId="11"/>
  </si>
  <si>
    <t>所属</t>
    <rPh sb="0" eb="2">
      <t>ショゾク</t>
    </rPh>
    <phoneticPr fontId="11"/>
  </si>
  <si>
    <t>個人戦</t>
    <rPh sb="0" eb="3">
      <t>コジンセン</t>
    </rPh>
    <phoneticPr fontId="11"/>
  </si>
  <si>
    <t>所属</t>
    <rPh sb="0" eb="2">
      <t>ショゾク</t>
    </rPh>
    <phoneticPr fontId="1"/>
  </si>
  <si>
    <t>←リストから選ぶ</t>
    <rPh sb="6" eb="7">
      <t>エラ</t>
    </rPh>
    <phoneticPr fontId="11"/>
  </si>
  <si>
    <t>教室</t>
    <rPh sb="0" eb="2">
      <t>キョウシツ</t>
    </rPh>
    <phoneticPr fontId="11"/>
  </si>
  <si>
    <t>段位</t>
    <rPh sb="0" eb="2">
      <t>ダンイ</t>
    </rPh>
    <phoneticPr fontId="11"/>
  </si>
  <si>
    <t>中学生以下</t>
    <rPh sb="0" eb="2">
      <t>チュウガク</t>
    </rPh>
    <rPh sb="2" eb="3">
      <t>セイ</t>
    </rPh>
    <rPh sb="3" eb="5">
      <t>イカ</t>
    </rPh>
    <phoneticPr fontId="11"/>
  </si>
  <si>
    <t>学年</t>
    <rPh sb="0" eb="2">
      <t>ガクネン</t>
    </rPh>
    <phoneticPr fontId="11"/>
  </si>
  <si>
    <t>元立ち</t>
    <rPh sb="0" eb="1">
      <t>モト</t>
    </rPh>
    <rPh sb="1" eb="2">
      <t>ダ</t>
    </rPh>
    <phoneticPr fontId="11"/>
  </si>
  <si>
    <t>掛り手</t>
    <rPh sb="0" eb="1">
      <t>カカ</t>
    </rPh>
    <rPh sb="2" eb="3">
      <t>テ</t>
    </rPh>
    <phoneticPr fontId="11"/>
  </si>
  <si>
    <t>竹刀の寸法</t>
    <rPh sb="0" eb="2">
      <t>シナイ</t>
    </rPh>
    <rPh sb="3" eb="5">
      <t>スンポウ</t>
    </rPh>
    <phoneticPr fontId="11"/>
  </si>
  <si>
    <t>フリカナ</t>
    <phoneticPr fontId="11"/>
  </si>
  <si>
    <t>審判員</t>
    <rPh sb="0" eb="3">
      <t>シンパンイン</t>
    </rPh>
    <phoneticPr fontId="1"/>
  </si>
  <si>
    <t>3.7男</t>
    <rPh sb="3" eb="4">
      <t>オトコ</t>
    </rPh>
    <phoneticPr fontId="1"/>
  </si>
  <si>
    <t>3.8男</t>
    <rPh sb="3" eb="4">
      <t>オトコ</t>
    </rPh>
    <phoneticPr fontId="1"/>
  </si>
  <si>
    <t>3.7女</t>
    <rPh sb="3" eb="4">
      <t>オンナ</t>
    </rPh>
    <phoneticPr fontId="1"/>
  </si>
  <si>
    <t>3.8女</t>
    <rPh sb="3" eb="4">
      <t>オンナ</t>
    </rPh>
    <phoneticPr fontId="1"/>
  </si>
  <si>
    <t>フリカナ</t>
  </si>
  <si>
    <t>精励賞</t>
    <rPh sb="0" eb="2">
      <t>セイレイ</t>
    </rPh>
    <rPh sb="2" eb="3">
      <t>ショウ</t>
    </rPh>
    <phoneticPr fontId="11"/>
  </si>
  <si>
    <t>演武者</t>
    <rPh sb="0" eb="2">
      <t>エンブ</t>
    </rPh>
    <rPh sb="2" eb="3">
      <t>シャ</t>
    </rPh>
    <phoneticPr fontId="11"/>
  </si>
  <si>
    <t>本数</t>
    <rPh sb="0" eb="2">
      <t>ホンスウ</t>
    </rPh>
    <phoneticPr fontId="1"/>
  </si>
  <si>
    <t>先鋒</t>
    <rPh sb="0" eb="2">
      <t>センポウ</t>
    </rPh>
    <phoneticPr fontId="11"/>
  </si>
  <si>
    <t>次鋒</t>
    <rPh sb="0" eb="1">
      <t>ツギ</t>
    </rPh>
    <rPh sb="1" eb="2">
      <t>ホウ</t>
    </rPh>
    <phoneticPr fontId="11"/>
  </si>
  <si>
    <t>五将</t>
    <rPh sb="0" eb="2">
      <t>ゴショウ</t>
    </rPh>
    <phoneticPr fontId="11"/>
  </si>
  <si>
    <t>中堅</t>
    <rPh sb="0" eb="2">
      <t>チュウケン</t>
    </rPh>
    <phoneticPr fontId="11"/>
  </si>
  <si>
    <t>三将</t>
    <rPh sb="0" eb="1">
      <t>サン</t>
    </rPh>
    <rPh sb="1" eb="2">
      <t>ショウ</t>
    </rPh>
    <phoneticPr fontId="11"/>
  </si>
  <si>
    <t>副将</t>
    <rPh sb="0" eb="2">
      <t>フクショウ</t>
    </rPh>
    <phoneticPr fontId="11"/>
  </si>
  <si>
    <t>大将</t>
    <rPh sb="0" eb="2">
      <t>タイショウ</t>
    </rPh>
    <phoneticPr fontId="11"/>
  </si>
  <si>
    <t>参加条件</t>
    <rPh sb="0" eb="2">
      <t>サンカ</t>
    </rPh>
    <rPh sb="2" eb="4">
      <t>ジョウケン</t>
    </rPh>
    <phoneticPr fontId="11"/>
  </si>
  <si>
    <t>小4以下</t>
    <rPh sb="0" eb="1">
      <t>ショウ</t>
    </rPh>
    <rPh sb="2" eb="4">
      <t>イカ</t>
    </rPh>
    <phoneticPr fontId="11"/>
  </si>
  <si>
    <t>小5～6</t>
    <rPh sb="0" eb="1">
      <t>ショウ</t>
    </rPh>
    <phoneticPr fontId="11"/>
  </si>
  <si>
    <t>中学生女子</t>
    <rPh sb="0" eb="2">
      <t>チュウガク</t>
    </rPh>
    <rPh sb="2" eb="3">
      <t>セイ</t>
    </rPh>
    <phoneticPr fontId="11"/>
  </si>
  <si>
    <t>中学生男子</t>
    <rPh sb="0" eb="2">
      <t>チュウガク</t>
    </rPh>
    <rPh sb="2" eb="3">
      <t>セイ</t>
    </rPh>
    <rPh sb="3" eb="5">
      <t>ダンシ</t>
    </rPh>
    <phoneticPr fontId="11"/>
  </si>
  <si>
    <t>中学生</t>
    <rPh sb="0" eb="2">
      <t>チュウガク</t>
    </rPh>
    <rPh sb="2" eb="3">
      <t>セイ</t>
    </rPh>
    <phoneticPr fontId="11"/>
  </si>
  <si>
    <t>ミニ団体</t>
    <rPh sb="2" eb="4">
      <t>ダンタイ</t>
    </rPh>
    <phoneticPr fontId="1"/>
  </si>
  <si>
    <t>教室対抗団体戦</t>
    <rPh sb="0" eb="2">
      <t>キョウシツ</t>
    </rPh>
    <rPh sb="2" eb="4">
      <t>タイコウ</t>
    </rPh>
    <rPh sb="4" eb="7">
      <t>ダンタイセン</t>
    </rPh>
    <phoneticPr fontId="1"/>
  </si>
  <si>
    <t>感謝状</t>
    <rPh sb="0" eb="3">
      <t>カンシャジョウ</t>
    </rPh>
    <phoneticPr fontId="1"/>
  </si>
  <si>
    <t>指導員委嘱状</t>
    <rPh sb="0" eb="3">
      <t>シドウイン</t>
    </rPh>
    <rPh sb="3" eb="6">
      <t>イショクジョウ</t>
    </rPh>
    <phoneticPr fontId="1"/>
  </si>
  <si>
    <t>氏名</t>
    <rPh sb="0" eb="2">
      <t>シメイ</t>
    </rPh>
    <phoneticPr fontId="1"/>
  </si>
  <si>
    <t>教室</t>
    <rPh sb="0" eb="2">
      <t>キョウシツ</t>
    </rPh>
    <phoneticPr fontId="1"/>
  </si>
  <si>
    <t>参加費</t>
    <rPh sb="0" eb="3">
      <t>サンカヒ</t>
    </rPh>
    <phoneticPr fontId="1"/>
  </si>
  <si>
    <t>個人戦参加人数</t>
    <rPh sb="0" eb="3">
      <t>コジンセン</t>
    </rPh>
    <rPh sb="3" eb="5">
      <t>サンカ</t>
    </rPh>
    <rPh sb="5" eb="7">
      <t>ニンズウ</t>
    </rPh>
    <phoneticPr fontId="1"/>
  </si>
  <si>
    <t>人</t>
    <rPh sb="0" eb="1">
      <t>ニン</t>
    </rPh>
    <phoneticPr fontId="1"/>
  </si>
  <si>
    <t>計算</t>
    <rPh sb="0" eb="2">
      <t>ケイサン</t>
    </rPh>
    <phoneticPr fontId="1"/>
  </si>
  <si>
    <t>合計</t>
    <rPh sb="0" eb="2">
      <t>ゴウケイ</t>
    </rPh>
    <phoneticPr fontId="1"/>
  </si>
  <si>
    <t>当日持参</t>
    <rPh sb="0" eb="2">
      <t>トウジツ</t>
    </rPh>
    <rPh sb="2" eb="4">
      <t>ジサン</t>
    </rPh>
    <phoneticPr fontId="1"/>
  </si>
  <si>
    <t>小林 正則</t>
    <rPh sb="0" eb="2">
      <t>コバヤシ</t>
    </rPh>
    <rPh sb="3" eb="5">
      <t>マサノリ</t>
    </rPh>
    <phoneticPr fontId="11"/>
  </si>
  <si>
    <t>精励賞追加分</t>
    <rPh sb="0" eb="2">
      <t>セイレイ</t>
    </rPh>
    <rPh sb="2" eb="3">
      <t>ショウ</t>
    </rPh>
    <rPh sb="3" eb="5">
      <t>ツイカ</t>
    </rPh>
    <rPh sb="5" eb="6">
      <t>ブン</t>
    </rPh>
    <phoneticPr fontId="1"/>
  </si>
  <si>
    <t>感謝状追加分</t>
    <rPh sb="0" eb="3">
      <t>カンシャジョウ</t>
    </rPh>
    <rPh sb="3" eb="5">
      <t>ツイカ</t>
    </rPh>
    <rPh sb="5" eb="6">
      <t>ブン</t>
    </rPh>
    <phoneticPr fontId="1"/>
  </si>
  <si>
    <t>優勝1人、第2位1人、第3位1人</t>
    <rPh sb="3" eb="4">
      <t>ニン</t>
    </rPh>
    <rPh sb="9" eb="10">
      <t>ニン</t>
    </rPh>
    <rPh sb="15" eb="16">
      <t>ニン</t>
    </rPh>
    <phoneticPr fontId="1"/>
  </si>
  <si>
    <t>６～７人</t>
    <rPh sb="3" eb="4">
      <t>ニン</t>
    </rPh>
    <phoneticPr fontId="1"/>
  </si>
  <si>
    <t>８人以上</t>
    <rPh sb="1" eb="2">
      <t>ニン</t>
    </rPh>
    <rPh sb="2" eb="4">
      <t>イジョウ</t>
    </rPh>
    <phoneticPr fontId="1"/>
  </si>
  <si>
    <t>優勝1人、第2位1人、第3位2人</t>
    <rPh sb="3" eb="4">
      <t>ニン</t>
    </rPh>
    <rPh sb="9" eb="10">
      <t>ニン</t>
    </rPh>
    <rPh sb="15" eb="16">
      <t>ニン</t>
    </rPh>
    <phoneticPr fontId="1"/>
  </si>
  <si>
    <t>受賞者(15%)</t>
    <phoneticPr fontId="1"/>
  </si>
  <si>
    <t>４　予定</t>
    <rPh sb="2" eb="4">
      <t>ヨテイ</t>
    </rPh>
    <phoneticPr fontId="1"/>
  </si>
  <si>
    <t>１　開会の辞</t>
    <rPh sb="5" eb="6">
      <t>ジ</t>
    </rPh>
    <phoneticPr fontId="9"/>
  </si>
  <si>
    <t>２　国歌斉唱</t>
  </si>
  <si>
    <t>３　優勝杯及び優勝旗返還</t>
    <rPh sb="4" eb="5">
      <t>ハイ</t>
    </rPh>
    <rPh sb="5" eb="6">
      <t>オヨ</t>
    </rPh>
    <rPh sb="7" eb="10">
      <t>ユウショウキ</t>
    </rPh>
    <rPh sb="9" eb="10">
      <t>キ</t>
    </rPh>
    <rPh sb="10" eb="12">
      <t>ヘンカン</t>
    </rPh>
    <phoneticPr fontId="9"/>
  </si>
  <si>
    <t>４　会長あいさつ</t>
  </si>
  <si>
    <t>５　表彰</t>
    <rPh sb="2" eb="4">
      <t>ヒョウショウ</t>
    </rPh>
    <phoneticPr fontId="9"/>
  </si>
  <si>
    <t>６　来賓祝辞</t>
    <rPh sb="2" eb="4">
      <t>ライヒン</t>
    </rPh>
    <rPh sb="4" eb="6">
      <t>シュクジ</t>
    </rPh>
    <phoneticPr fontId="9"/>
  </si>
  <si>
    <t>７　審判長注意</t>
    <phoneticPr fontId="11"/>
  </si>
  <si>
    <t>８　演武</t>
    <rPh sb="2" eb="4">
      <t>エンブ</t>
    </rPh>
    <phoneticPr fontId="9"/>
  </si>
  <si>
    <t>木刀による剣道基本技稽古法</t>
    <rPh sb="0" eb="2">
      <t>ボクトウ</t>
    </rPh>
    <rPh sb="5" eb="7">
      <t>ケンドウ</t>
    </rPh>
    <rPh sb="7" eb="9">
      <t>キホン</t>
    </rPh>
    <rPh sb="9" eb="10">
      <t>ワザ</t>
    </rPh>
    <rPh sb="10" eb="12">
      <t>ケイコ</t>
    </rPh>
    <rPh sb="12" eb="13">
      <t>ホウ</t>
    </rPh>
    <phoneticPr fontId="9"/>
  </si>
  <si>
    <t>今年度なし(指導員委嘱)</t>
    <rPh sb="0" eb="3">
      <t>コンネンド</t>
    </rPh>
    <rPh sb="6" eb="9">
      <t>シドウイン</t>
    </rPh>
    <rPh sb="9" eb="11">
      <t>イショク</t>
    </rPh>
    <phoneticPr fontId="11"/>
  </si>
  <si>
    <t>教室</t>
    <rPh sb="0" eb="2">
      <t>キョウシツ</t>
    </rPh>
    <phoneticPr fontId="9"/>
  </si>
  <si>
    <t>一小教室</t>
    <rPh sb="0" eb="2">
      <t>イチショウ</t>
    </rPh>
    <rPh sb="2" eb="4">
      <t>キョウシツ</t>
    </rPh>
    <phoneticPr fontId="9"/>
  </si>
  <si>
    <t>五小教室</t>
    <rPh sb="0" eb="1">
      <t>ゴ</t>
    </rPh>
    <rPh sb="1" eb="2">
      <t>ショウ</t>
    </rPh>
    <rPh sb="2" eb="4">
      <t>キョウシツ</t>
    </rPh>
    <phoneticPr fontId="9"/>
  </si>
  <si>
    <t>鈴木小教室</t>
    <rPh sb="0" eb="2">
      <t>スズキ</t>
    </rPh>
    <rPh sb="2" eb="3">
      <t>ショウ</t>
    </rPh>
    <rPh sb="3" eb="5">
      <t>キョウシツ</t>
    </rPh>
    <phoneticPr fontId="9"/>
  </si>
  <si>
    <t>花小支部</t>
    <rPh sb="0" eb="1">
      <t>ハナ</t>
    </rPh>
    <rPh sb="1" eb="2">
      <t>ショウ</t>
    </rPh>
    <rPh sb="2" eb="4">
      <t>シブ</t>
    </rPh>
    <phoneticPr fontId="9"/>
  </si>
  <si>
    <t>懸かり手</t>
    <rPh sb="0" eb="1">
      <t>カ</t>
    </rPh>
    <rPh sb="3" eb="4">
      <t>テ</t>
    </rPh>
    <phoneticPr fontId="11"/>
  </si>
  <si>
    <t>９　試合</t>
    <phoneticPr fontId="11"/>
  </si>
  <si>
    <t>10　成績発表及び表彰</t>
    <rPh sb="7" eb="8">
      <t>オヨ</t>
    </rPh>
    <rPh sb="9" eb="11">
      <t>ヒョウショウ</t>
    </rPh>
    <phoneticPr fontId="9"/>
  </si>
  <si>
    <t>11　審判長講評</t>
    <phoneticPr fontId="11"/>
  </si>
  <si>
    <t>12　閉会の辞</t>
    <rPh sb="3" eb="5">
      <t>ヘイカイ</t>
    </rPh>
    <rPh sb="6" eb="7">
      <t>ジ</t>
    </rPh>
    <phoneticPr fontId="9"/>
  </si>
  <si>
    <t>・感謝状贈呈（全員の氏名を読上げ、一人ずつ表彰）</t>
    <rPh sb="1" eb="4">
      <t>カンシャジョウ</t>
    </rPh>
    <rPh sb="4" eb="6">
      <t>ゾウテイ</t>
    </rPh>
    <rPh sb="7" eb="9">
      <t>ゼンイン</t>
    </rPh>
    <rPh sb="10" eb="12">
      <t>シメイ</t>
    </rPh>
    <rPh sb="13" eb="15">
      <t>ヨミア</t>
    </rPh>
    <rPh sb="17" eb="19">
      <t>ヒトリ</t>
    </rPh>
    <rPh sb="21" eb="23">
      <t>ヒョウショウ</t>
    </rPh>
    <phoneticPr fontId="9"/>
  </si>
  <si>
    <t>審判長(       )</t>
    <rPh sb="0" eb="2">
      <t>シンパン</t>
    </rPh>
    <rPh sb="2" eb="3">
      <t>チョウ</t>
    </rPh>
    <phoneticPr fontId="1"/>
  </si>
  <si>
    <t>開会式９:２０</t>
    <rPh sb="0" eb="3">
      <t>カイカイシキ</t>
    </rPh>
    <phoneticPr fontId="1"/>
  </si>
  <si>
    <t>集合係員８:２０　　　選手入場８:４０</t>
    <rPh sb="0" eb="2">
      <t>シュウゴウ</t>
    </rPh>
    <phoneticPr fontId="1"/>
  </si>
  <si>
    <t>立会(      )</t>
    <rPh sb="0" eb="2">
      <t>タチア</t>
    </rPh>
    <phoneticPr fontId="1"/>
  </si>
  <si>
    <t>入力してください</t>
    <rPh sb="0" eb="2">
      <t>ニュウリョク</t>
    </rPh>
    <phoneticPr fontId="1"/>
  </si>
  <si>
    <t>sakae1970jp@yahoo.co.jp</t>
    <phoneticPr fontId="1"/>
  </si>
  <si>
    <t>審判打合せ９:１０</t>
    <phoneticPr fontId="1"/>
  </si>
  <si>
    <t>(2)教室対抗団体戦（７人制）</t>
    <phoneticPr fontId="1"/>
  </si>
  <si>
    <t>【第1部：個人戦・教室対抗団体戦】</t>
    <rPh sb="1" eb="2">
      <t>ダイ</t>
    </rPh>
    <rPh sb="3" eb="4">
      <t>ブ</t>
    </rPh>
    <rPh sb="5" eb="7">
      <t>コジン</t>
    </rPh>
    <rPh sb="7" eb="8">
      <t>セン</t>
    </rPh>
    <rPh sb="9" eb="11">
      <t>キョウシツ</t>
    </rPh>
    <rPh sb="11" eb="13">
      <t>タイコウ</t>
    </rPh>
    <rPh sb="13" eb="16">
      <t>ダンタイセン</t>
    </rPh>
    <phoneticPr fontId="1"/>
  </si>
  <si>
    <t>５　表彰</t>
    <phoneticPr fontId="1"/>
  </si>
  <si>
    <t>６　試合実施要領</t>
    <phoneticPr fontId="1"/>
  </si>
  <si>
    <t>７ 「木刀による剣道基本技稽古法」演武</t>
    <rPh sb="17" eb="19">
      <t>エンブ</t>
    </rPh>
    <phoneticPr fontId="1"/>
  </si>
  <si>
    <t>８　精励賞</t>
    <phoneticPr fontId="1"/>
  </si>
  <si>
    <t>9　感謝状</t>
    <phoneticPr fontId="1"/>
  </si>
  <si>
    <t>10　審判員</t>
    <phoneticPr fontId="1"/>
  </si>
  <si>
    <t>11　会場係</t>
    <rPh sb="3" eb="5">
      <t>カイジョウ</t>
    </rPh>
    <rPh sb="5" eb="6">
      <t>カカ</t>
    </rPh>
    <phoneticPr fontId="1"/>
  </si>
  <si>
    <t>12　昼食</t>
    <rPh sb="3" eb="5">
      <t>チュウショク</t>
    </rPh>
    <phoneticPr fontId="1"/>
  </si>
  <si>
    <t>13　費用</t>
    <rPh sb="3" eb="5">
      <t>ヒヨウ</t>
    </rPh>
    <phoneticPr fontId="1"/>
  </si>
  <si>
    <t>14　申込み</t>
    <phoneticPr fontId="1"/>
  </si>
  <si>
    <t>15　その他</t>
    <phoneticPr fontId="1"/>
  </si>
  <si>
    <t>(1)必要事項を入力し、大会事務局（岩谷）までにメールで申込む。</t>
    <rPh sb="18" eb="20">
      <t>イワヤ</t>
    </rPh>
    <phoneticPr fontId="1"/>
  </si>
  <si>
    <r>
      <t>・精励賞表彰</t>
    </r>
    <r>
      <rPr>
        <sz val="10"/>
        <rFont val="ＭＳ ゴシック"/>
        <family val="3"/>
        <charset val="128"/>
      </rPr>
      <t>（教室ごとに、氏名読上げ、教室の代表が表彰を受ける）</t>
    </r>
    <rPh sb="1" eb="3">
      <t>セイレイ</t>
    </rPh>
    <rPh sb="3" eb="4">
      <t>ショウ</t>
    </rPh>
    <rPh sb="4" eb="6">
      <t>ヒョウショウ</t>
    </rPh>
    <rPh sb="7" eb="9">
      <t>キョウシツ</t>
    </rPh>
    <rPh sb="13" eb="15">
      <t>シメイ</t>
    </rPh>
    <rPh sb="15" eb="17">
      <t>ヨミア</t>
    </rPh>
    <rPh sb="19" eb="21">
      <t>キョウシツ</t>
    </rPh>
    <rPh sb="22" eb="24">
      <t>ダイヒョウ</t>
    </rPh>
    <rPh sb="25" eb="27">
      <t>ヒョウショウ</t>
    </rPh>
    <rPh sb="28" eb="29">
      <t>ウ</t>
    </rPh>
    <phoneticPr fontId="9"/>
  </si>
  <si>
    <t>　</t>
    <phoneticPr fontId="1"/>
  </si>
  <si>
    <t>平成30年度　第10回　小平市剣道連盟剣道大会実施要項　</t>
    <rPh sb="0" eb="2">
      <t>ヘイセイ</t>
    </rPh>
    <rPh sb="4" eb="6">
      <t>ネンド</t>
    </rPh>
    <rPh sb="7" eb="8">
      <t>ダイ</t>
    </rPh>
    <rPh sb="10" eb="11">
      <t>カイ</t>
    </rPh>
    <rPh sb="12" eb="15">
      <t>コダイラシ</t>
    </rPh>
    <rPh sb="15" eb="17">
      <t>ケンドウ</t>
    </rPh>
    <rPh sb="17" eb="19">
      <t>レンメイ</t>
    </rPh>
    <rPh sb="19" eb="21">
      <t>ケンドウ</t>
    </rPh>
    <rPh sb="21" eb="23">
      <t>タイカイ</t>
    </rPh>
    <rPh sb="23" eb="25">
      <t>ジッシ</t>
    </rPh>
    <rPh sb="25" eb="27">
      <t>ヨウコウ</t>
    </rPh>
    <phoneticPr fontId="1"/>
  </si>
  <si>
    <t xml:space="preserve">平成29年5月12日（土） </t>
    <rPh sb="11" eb="12">
      <t>ド</t>
    </rPh>
    <phoneticPr fontId="1"/>
  </si>
  <si>
    <t>小６</t>
    <rPh sb="0" eb="1">
      <t>ショウ</t>
    </rPh>
    <phoneticPr fontId="11"/>
  </si>
  <si>
    <t>29年度末</t>
    <phoneticPr fontId="1"/>
  </si>
  <si>
    <t>寒河江晴美</t>
    <rPh sb="0" eb="5">
      <t>サガエハルミ</t>
    </rPh>
    <phoneticPr fontId="1"/>
  </si>
  <si>
    <t>サガエハルミ</t>
    <phoneticPr fontId="1"/>
  </si>
  <si>
    <t>鈴木小</t>
    <rPh sb="0" eb="3">
      <t>スズキショウ</t>
    </rPh>
    <phoneticPr fontId="1"/>
  </si>
  <si>
    <t>松掛菜穂子</t>
    <rPh sb="0" eb="1">
      <t>マツ</t>
    </rPh>
    <rPh sb="1" eb="2">
      <t>カ</t>
    </rPh>
    <rPh sb="2" eb="5">
      <t>ナホコ</t>
    </rPh>
    <phoneticPr fontId="1"/>
  </si>
  <si>
    <t>マツカケナホコ</t>
    <phoneticPr fontId="1"/>
  </si>
  <si>
    <t>猪上勝也</t>
    <rPh sb="0" eb="4">
      <t>イノウエカツヤ</t>
    </rPh>
    <phoneticPr fontId="1"/>
  </si>
  <si>
    <t>６段</t>
    <rPh sb="1" eb="2">
      <t>ダン</t>
    </rPh>
    <phoneticPr fontId="1"/>
  </si>
  <si>
    <t>染野純一</t>
    <rPh sb="0" eb="2">
      <t>ソメノ</t>
    </rPh>
    <rPh sb="2" eb="4">
      <t>ジュンイチ</t>
    </rPh>
    <phoneticPr fontId="1"/>
  </si>
  <si>
    <t>平成３０年６月３日（日）　　８:４５～１７:００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</si>
</sst>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[$-411]ge\.m\.d;@"/>
    <numFmt numFmtId="177" formatCode="&quot;¥&quot;#,##0;[Red]&quot;¥&quot;#,##0"/>
    <numFmt numFmtId="178" formatCode="0.0_ 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HGPｺﾞｼｯｸM"/>
      <family val="3"/>
      <charset val="128"/>
    </font>
    <font>
      <sz val="10"/>
      <color indexed="10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indexed="9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indexed="8"/>
      <name val="HG創英角ｺﾞｼｯｸUB"/>
      <family val="3"/>
      <charset val="128"/>
    </font>
    <font>
      <sz val="14"/>
      <name val="ＭＳ ゴシック"/>
      <family val="3"/>
      <charset val="128"/>
    </font>
    <font>
      <sz val="12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創英角ｺﾞｼｯｸUB"/>
      <family val="3"/>
      <charset val="128"/>
    </font>
    <font>
      <sz val="12"/>
      <color indexed="10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rgb="FFFF000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14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6"/>
      <color rgb="FFFF0000"/>
      <name val="ＤＦ平成ゴシック体W7Ｊ2"/>
      <family val="3"/>
      <charset val="128"/>
    </font>
    <font>
      <sz val="10"/>
      <name val="HGPｺﾞｼｯｸE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194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15" fillId="0" borderId="0" xfId="2" applyFont="1" applyFill="1">
      <alignment vertical="center"/>
    </xf>
    <xf numFmtId="0" fontId="15" fillId="0" borderId="0" xfId="2" applyFont="1" applyFill="1" applyAlignment="1">
      <alignment vertical="center" shrinkToFit="1"/>
    </xf>
    <xf numFmtId="0" fontId="16" fillId="0" borderId="0" xfId="2" applyFont="1" applyFill="1">
      <alignment vertical="center"/>
    </xf>
    <xf numFmtId="0" fontId="16" fillId="0" borderId="11" xfId="2" applyFont="1" applyFill="1" applyBorder="1">
      <alignment vertical="center"/>
    </xf>
    <xf numFmtId="0" fontId="16" fillId="0" borderId="9" xfId="2" applyFont="1" applyFill="1" applyBorder="1">
      <alignment vertical="center"/>
    </xf>
    <xf numFmtId="0" fontId="16" fillId="0" borderId="15" xfId="2" applyFont="1" applyFill="1" applyBorder="1" applyAlignment="1">
      <alignment vertical="center" shrinkToFit="1"/>
    </xf>
    <xf numFmtId="0" fontId="18" fillId="0" borderId="15" xfId="2" applyFont="1" applyFill="1" applyBorder="1" applyAlignment="1">
      <alignment vertical="center" shrinkToFit="1"/>
    </xf>
    <xf numFmtId="0" fontId="16" fillId="0" borderId="13" xfId="2" applyFont="1" applyFill="1" applyBorder="1" applyAlignment="1">
      <alignment horizontal="right" vertical="center" shrinkToFit="1"/>
    </xf>
    <xf numFmtId="0" fontId="16" fillId="0" borderId="0" xfId="2" applyFont="1" applyFill="1" applyBorder="1" applyAlignment="1">
      <alignment horizontal="right" vertical="center"/>
    </xf>
    <xf numFmtId="0" fontId="16" fillId="0" borderId="0" xfId="2" applyFont="1" applyFill="1" applyBorder="1">
      <alignment vertical="center"/>
    </xf>
    <xf numFmtId="0" fontId="16" fillId="6" borderId="11" xfId="2" applyFont="1" applyFill="1" applyBorder="1" applyAlignment="1">
      <alignment horizontal="center" vertical="center"/>
    </xf>
    <xf numFmtId="0" fontId="16" fillId="6" borderId="10" xfId="2" applyFont="1" applyFill="1" applyBorder="1" applyAlignment="1">
      <alignment horizontal="center" vertical="center" shrinkToFit="1"/>
    </xf>
    <xf numFmtId="0" fontId="16" fillId="6" borderId="10" xfId="2" applyFont="1" applyFill="1" applyBorder="1" applyAlignment="1">
      <alignment horizontal="center" vertical="center"/>
    </xf>
    <xf numFmtId="0" fontId="16" fillId="6" borderId="9" xfId="2" applyFont="1" applyFill="1" applyBorder="1" applyAlignment="1">
      <alignment horizontal="center" vertical="center"/>
    </xf>
    <xf numFmtId="0" fontId="16" fillId="6" borderId="9" xfId="2" applyFont="1" applyFill="1" applyBorder="1" applyAlignment="1">
      <alignment horizontal="center" vertical="center" shrinkToFit="1"/>
    </xf>
    <xf numFmtId="0" fontId="16" fillId="0" borderId="0" xfId="2" applyFont="1" applyFill="1" applyAlignment="1">
      <alignment horizontal="center" vertical="center" shrinkToFit="1"/>
    </xf>
    <xf numFmtId="0" fontId="16" fillId="0" borderId="9" xfId="2" applyFont="1" applyFill="1" applyBorder="1" applyAlignment="1">
      <alignment horizontal="center" vertical="center" shrinkToFit="1"/>
    </xf>
    <xf numFmtId="0" fontId="16" fillId="7" borderId="1" xfId="2" applyFont="1" applyFill="1" applyBorder="1">
      <alignment vertical="center"/>
    </xf>
    <xf numFmtId="0" fontId="19" fillId="0" borderId="14" xfId="2" applyFont="1" applyFill="1" applyBorder="1">
      <alignment vertical="center"/>
    </xf>
    <xf numFmtId="0" fontId="19" fillId="0" borderId="12" xfId="2" applyFont="1" applyFill="1" applyBorder="1">
      <alignment vertical="center"/>
    </xf>
    <xf numFmtId="0" fontId="16" fillId="7" borderId="10" xfId="2" applyFont="1" applyFill="1" applyBorder="1" applyAlignment="1">
      <alignment vertical="center" shrinkToFit="1"/>
    </xf>
    <xf numFmtId="0" fontId="16" fillId="7" borderId="10" xfId="2" applyFont="1" applyFill="1" applyBorder="1">
      <alignment vertical="center"/>
    </xf>
    <xf numFmtId="0" fontId="17" fillId="6" borderId="11" xfId="2" applyFont="1" applyFill="1" applyBorder="1">
      <alignment vertical="center"/>
    </xf>
    <xf numFmtId="0" fontId="17" fillId="6" borderId="10" xfId="2" applyFont="1" applyFill="1" applyBorder="1" applyAlignment="1">
      <alignment vertical="center" shrinkToFit="1"/>
    </xf>
    <xf numFmtId="0" fontId="17" fillId="6" borderId="10" xfId="2" applyFont="1" applyFill="1" applyBorder="1">
      <alignment vertical="center"/>
    </xf>
    <xf numFmtId="0" fontId="17" fillId="6" borderId="10" xfId="2" applyFont="1" applyFill="1" applyBorder="1" applyAlignment="1">
      <alignment horizontal="left" vertical="center"/>
    </xf>
    <xf numFmtId="0" fontId="17" fillId="6" borderId="9" xfId="2" applyFont="1" applyFill="1" applyBorder="1" applyAlignment="1">
      <alignment horizontal="left" vertical="center"/>
    </xf>
    <xf numFmtId="0" fontId="17" fillId="6" borderId="9" xfId="2" applyFont="1" applyFill="1" applyBorder="1" applyAlignment="1">
      <alignment horizontal="center" vertical="center" shrinkToFit="1"/>
    </xf>
    <xf numFmtId="0" fontId="16" fillId="6" borderId="17" xfId="2" applyFont="1" applyFill="1" applyBorder="1" applyAlignment="1">
      <alignment horizontal="center" vertical="center"/>
    </xf>
    <xf numFmtId="0" fontId="16" fillId="6" borderId="16" xfId="2" applyFont="1" applyFill="1" applyBorder="1" applyAlignment="1">
      <alignment horizontal="center" vertical="center"/>
    </xf>
    <xf numFmtId="0" fontId="14" fillId="4" borderId="0" xfId="0" applyFont="1" applyFill="1" applyBorder="1">
      <alignment vertical="center"/>
    </xf>
    <xf numFmtId="0" fontId="16" fillId="4" borderId="0" xfId="0" applyFont="1" applyFill="1" applyBorder="1">
      <alignment vertical="center"/>
    </xf>
    <xf numFmtId="0" fontId="16" fillId="4" borderId="0" xfId="0" applyFont="1" applyFill="1" applyBorder="1" applyAlignment="1">
      <alignment vertical="center" shrinkToFit="1"/>
    </xf>
    <xf numFmtId="0" fontId="15" fillId="0" borderId="0" xfId="0" applyFont="1">
      <alignment vertical="center"/>
    </xf>
    <xf numFmtId="0" fontId="16" fillId="6" borderId="22" xfId="0" applyFont="1" applyFill="1" applyBorder="1">
      <alignment vertical="center"/>
    </xf>
    <xf numFmtId="0" fontId="16" fillId="6" borderId="22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vertical="center" shrinkToFit="1"/>
    </xf>
    <xf numFmtId="0" fontId="15" fillId="6" borderId="1" xfId="0" applyFont="1" applyFill="1" applyBorder="1">
      <alignment vertical="center"/>
    </xf>
    <xf numFmtId="0" fontId="15" fillId="6" borderId="1" xfId="0" applyFont="1" applyFill="1" applyBorder="1" applyAlignment="1">
      <alignment horizontal="left" vertical="center"/>
    </xf>
    <xf numFmtId="0" fontId="16" fillId="0" borderId="22" xfId="0" applyFont="1" applyBorder="1">
      <alignment vertical="center"/>
    </xf>
    <xf numFmtId="0" fontId="16" fillId="7" borderId="22" xfId="0" applyFont="1" applyFill="1" applyBorder="1" applyAlignment="1">
      <alignment vertical="center" shrinkToFit="1"/>
    </xf>
    <xf numFmtId="0" fontId="16" fillId="0" borderId="1" xfId="0" applyFont="1" applyFill="1" applyBorder="1">
      <alignment vertical="center"/>
    </xf>
    <xf numFmtId="0" fontId="15" fillId="7" borderId="1" xfId="0" applyFont="1" applyFill="1" applyBorder="1" applyAlignment="1">
      <alignment vertical="center" shrinkToFit="1"/>
    </xf>
    <xf numFmtId="0" fontId="16" fillId="7" borderId="1" xfId="0" applyFont="1" applyFill="1" applyBorder="1" applyAlignment="1">
      <alignment vertical="center" shrinkToFit="1"/>
    </xf>
    <xf numFmtId="0" fontId="15" fillId="0" borderId="1" xfId="0" applyFont="1" applyFill="1" applyBorder="1">
      <alignment vertical="center"/>
    </xf>
    <xf numFmtId="0" fontId="15" fillId="7" borderId="1" xfId="0" applyFont="1" applyFill="1" applyBorder="1">
      <alignment vertical="center"/>
    </xf>
    <xf numFmtId="0" fontId="20" fillId="0" borderId="0" xfId="0" applyFont="1">
      <alignment vertical="center"/>
    </xf>
    <xf numFmtId="0" fontId="16" fillId="0" borderId="1" xfId="2" applyFont="1" applyFill="1" applyBorder="1">
      <alignment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4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27" xfId="2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right" vertical="center"/>
    </xf>
    <xf numFmtId="0" fontId="15" fillId="4" borderId="0" xfId="2" applyFont="1" applyFill="1">
      <alignment vertical="center"/>
    </xf>
    <xf numFmtId="0" fontId="15" fillId="6" borderId="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shrinkToFit="1"/>
    </xf>
    <xf numFmtId="0" fontId="16" fillId="6" borderId="1" xfId="2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5" fillId="5" borderId="1" xfId="2" applyFont="1" applyFill="1" applyBorder="1">
      <alignment vertical="center"/>
    </xf>
    <xf numFmtId="0" fontId="16" fillId="7" borderId="23" xfId="2" applyFont="1" applyFill="1" applyBorder="1" applyAlignment="1">
      <alignment vertical="center" shrinkToFit="1"/>
    </xf>
    <xf numFmtId="0" fontId="16" fillId="7" borderId="1" xfId="2" applyFont="1" applyFill="1" applyBorder="1" applyAlignment="1">
      <alignment vertical="center" shrinkToFit="1"/>
    </xf>
    <xf numFmtId="0" fontId="3" fillId="3" borderId="0" xfId="0" applyFont="1" applyFill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5" xfId="0" applyFont="1" applyFill="1" applyBorder="1">
      <alignment vertical="center"/>
    </xf>
    <xf numFmtId="0" fontId="3" fillId="3" borderId="3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38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23" fillId="0" borderId="0" xfId="2" applyFont="1" applyFill="1">
      <alignment vertical="center"/>
    </xf>
    <xf numFmtId="0" fontId="23" fillId="4" borderId="0" xfId="2" applyFont="1" applyFill="1">
      <alignment vertical="center"/>
    </xf>
    <xf numFmtId="0" fontId="23" fillId="4" borderId="0" xfId="0" applyFont="1" applyFill="1" applyBorder="1">
      <alignment vertical="center"/>
    </xf>
    <xf numFmtId="0" fontId="25" fillId="4" borderId="0" xfId="2" applyFont="1" applyFill="1" applyBorder="1">
      <alignment vertical="center"/>
    </xf>
    <xf numFmtId="0" fontId="25" fillId="4" borderId="0" xfId="2" applyFont="1" applyFill="1" applyBorder="1" applyAlignment="1">
      <alignment horizontal="right" vertical="center"/>
    </xf>
    <xf numFmtId="0" fontId="26" fillId="4" borderId="0" xfId="2" applyFont="1" applyFill="1" applyBorder="1">
      <alignment vertical="center"/>
    </xf>
    <xf numFmtId="0" fontId="26" fillId="4" borderId="0" xfId="2" applyFont="1" applyFill="1" applyBorder="1" applyAlignment="1">
      <alignment horizontal="center" vertical="center" shrinkToFit="1"/>
    </xf>
    <xf numFmtId="0" fontId="25" fillId="0" borderId="0" xfId="2" applyFont="1" applyFill="1">
      <alignment vertical="center"/>
    </xf>
    <xf numFmtId="0" fontId="27" fillId="0" borderId="0" xfId="0" applyFont="1" applyBorder="1">
      <alignment vertical="center"/>
    </xf>
    <xf numFmtId="0" fontId="28" fillId="0" borderId="28" xfId="0" applyFont="1" applyFill="1" applyBorder="1" applyAlignment="1">
      <alignment horizontal="right" vertical="center"/>
    </xf>
    <xf numFmtId="0" fontId="28" fillId="0" borderId="30" xfId="0" applyFont="1" applyFill="1" applyBorder="1" applyAlignment="1">
      <alignment horizontal="right" vertical="center"/>
    </xf>
    <xf numFmtId="0" fontId="29" fillId="0" borderId="29" xfId="2" applyFont="1" applyFill="1" applyBorder="1" applyAlignment="1">
      <alignment horizontal="center" vertical="center"/>
    </xf>
    <xf numFmtId="0" fontId="14" fillId="3" borderId="0" xfId="2" applyFont="1" applyFill="1" applyBorder="1">
      <alignment vertical="center"/>
    </xf>
    <xf numFmtId="0" fontId="16" fillId="3" borderId="0" xfId="2" applyFont="1" applyFill="1" applyBorder="1">
      <alignment vertical="center"/>
    </xf>
    <xf numFmtId="0" fontId="16" fillId="3" borderId="45" xfId="2" applyFont="1" applyFill="1" applyBorder="1">
      <alignment vertical="center"/>
    </xf>
    <xf numFmtId="0" fontId="14" fillId="3" borderId="44" xfId="2" applyFont="1" applyFill="1" applyBorder="1">
      <alignment vertical="center"/>
    </xf>
    <xf numFmtId="0" fontId="16" fillId="3" borderId="47" xfId="2" applyFont="1" applyFill="1" applyBorder="1">
      <alignment vertical="center"/>
    </xf>
    <xf numFmtId="0" fontId="16" fillId="3" borderId="48" xfId="2" applyFont="1" applyFill="1" applyBorder="1">
      <alignment vertical="center"/>
    </xf>
    <xf numFmtId="0" fontId="16" fillId="3" borderId="49" xfId="2" applyFont="1" applyFill="1" applyBorder="1">
      <alignment vertical="center"/>
    </xf>
    <xf numFmtId="0" fontId="30" fillId="8" borderId="43" xfId="2" applyFont="1" applyFill="1" applyBorder="1">
      <alignment vertical="center"/>
    </xf>
    <xf numFmtId="0" fontId="30" fillId="8" borderId="45" xfId="2" applyFont="1" applyFill="1" applyBorder="1">
      <alignment vertical="center"/>
    </xf>
    <xf numFmtId="0" fontId="32" fillId="8" borderId="42" xfId="2" applyFont="1" applyFill="1" applyBorder="1">
      <alignment vertical="center"/>
    </xf>
    <xf numFmtId="0" fontId="32" fillId="8" borderId="0" xfId="2" applyFont="1" applyFill="1" applyBorder="1">
      <alignment vertical="center"/>
    </xf>
    <xf numFmtId="0" fontId="35" fillId="0" borderId="0" xfId="2" applyFont="1" applyFill="1">
      <alignment vertical="center"/>
    </xf>
    <xf numFmtId="0" fontId="24" fillId="4" borderId="0" xfId="2" applyFont="1" applyFill="1">
      <alignment vertical="center"/>
    </xf>
    <xf numFmtId="0" fontId="24" fillId="0" borderId="0" xfId="2" applyFont="1" applyFill="1">
      <alignment vertical="center"/>
    </xf>
    <xf numFmtId="0" fontId="14" fillId="6" borderId="39" xfId="2" applyFont="1" applyFill="1" applyBorder="1" applyAlignment="1">
      <alignment horizontal="center" vertical="center"/>
    </xf>
    <xf numFmtId="0" fontId="14" fillId="6" borderId="40" xfId="2" applyFont="1" applyFill="1" applyBorder="1" applyAlignment="1">
      <alignment horizontal="center" vertical="center"/>
    </xf>
    <xf numFmtId="178" fontId="20" fillId="0" borderId="28" xfId="0" applyNumberFormat="1" applyFont="1" applyFill="1" applyBorder="1" applyAlignment="1">
      <alignment horizontal="right" vertical="center"/>
    </xf>
    <xf numFmtId="0" fontId="15" fillId="9" borderId="0" xfId="2" applyFont="1" applyFill="1">
      <alignment vertical="center"/>
    </xf>
    <xf numFmtId="0" fontId="10" fillId="6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23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shrinkToFit="1"/>
    </xf>
    <xf numFmtId="0" fontId="10" fillId="9" borderId="24" xfId="0" applyFont="1" applyFill="1" applyBorder="1" applyAlignment="1">
      <alignment horizontal="center" vertical="center"/>
    </xf>
    <xf numFmtId="0" fontId="15" fillId="0" borderId="51" xfId="2" applyFont="1" applyFill="1" applyBorder="1">
      <alignment vertical="center"/>
    </xf>
    <xf numFmtId="0" fontId="16" fillId="7" borderId="52" xfId="2" applyFont="1" applyFill="1" applyBorder="1" applyAlignment="1">
      <alignment vertical="center" shrinkToFit="1"/>
    </xf>
    <xf numFmtId="0" fontId="15" fillId="7" borderId="51" xfId="0" applyFont="1" applyFill="1" applyBorder="1" applyAlignment="1">
      <alignment vertical="center" shrinkToFit="1"/>
    </xf>
    <xf numFmtId="0" fontId="16" fillId="7" borderId="22" xfId="2" applyFont="1" applyFill="1" applyBorder="1">
      <alignment vertical="center"/>
    </xf>
    <xf numFmtId="0" fontId="22" fillId="4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3" fillId="0" borderId="0" xfId="2" applyFont="1" applyFill="1" applyAlignment="1">
      <alignment horizontal="right"/>
    </xf>
    <xf numFmtId="0" fontId="25" fillId="4" borderId="0" xfId="2" applyFont="1" applyFill="1" applyAlignment="1">
      <alignment horizontal="center" vertical="center"/>
    </xf>
    <xf numFmtId="0" fontId="25" fillId="4" borderId="0" xfId="2" applyFont="1" applyFill="1" applyBorder="1" applyAlignment="1">
      <alignment horizontal="center" vertical="center"/>
    </xf>
    <xf numFmtId="0" fontId="34" fillId="3" borderId="50" xfId="2" applyFont="1" applyFill="1" applyBorder="1" applyAlignment="1">
      <alignment horizontal="right" vertical="center"/>
    </xf>
    <xf numFmtId="0" fontId="34" fillId="3" borderId="35" xfId="2" applyFont="1" applyFill="1" applyBorder="1" applyAlignment="1">
      <alignment horizontal="right" vertical="center"/>
    </xf>
    <xf numFmtId="0" fontId="34" fillId="3" borderId="6" xfId="2" applyFont="1" applyFill="1" applyBorder="1" applyAlignment="1">
      <alignment horizontal="right" vertical="center"/>
    </xf>
    <xf numFmtId="0" fontId="34" fillId="3" borderId="44" xfId="2" applyFont="1" applyFill="1" applyBorder="1" applyAlignment="1">
      <alignment horizontal="right" vertical="center"/>
    </xf>
    <xf numFmtId="0" fontId="34" fillId="3" borderId="0" xfId="2" applyFont="1" applyFill="1" applyBorder="1" applyAlignment="1">
      <alignment horizontal="right" vertical="center"/>
    </xf>
    <xf numFmtId="0" fontId="34" fillId="3" borderId="37" xfId="2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center" vertical="center"/>
    </xf>
    <xf numFmtId="0" fontId="33" fillId="0" borderId="35" xfId="2" applyFont="1" applyFill="1" applyBorder="1" applyAlignment="1">
      <alignment horizontal="right"/>
    </xf>
    <xf numFmtId="0" fontId="32" fillId="8" borderId="41" xfId="2" applyFont="1" applyFill="1" applyBorder="1" applyAlignment="1">
      <alignment horizontal="center" vertical="center"/>
    </xf>
    <xf numFmtId="0" fontId="32" fillId="8" borderId="44" xfId="2" applyFont="1" applyFill="1" applyBorder="1" applyAlignment="1">
      <alignment horizontal="center" vertical="center"/>
    </xf>
    <xf numFmtId="0" fontId="32" fillId="8" borderId="42" xfId="2" applyFont="1" applyFill="1" applyBorder="1" applyAlignment="1">
      <alignment horizontal="center" vertical="center"/>
    </xf>
    <xf numFmtId="0" fontId="32" fillId="8" borderId="0" xfId="2" applyFont="1" applyFill="1" applyBorder="1" applyAlignment="1">
      <alignment horizontal="center" vertical="center"/>
    </xf>
    <xf numFmtId="0" fontId="32" fillId="8" borderId="42" xfId="2" applyFont="1" applyFill="1" applyBorder="1" applyAlignment="1">
      <alignment horizontal="left" vertical="center"/>
    </xf>
    <xf numFmtId="0" fontId="32" fillId="8" borderId="0" xfId="2" applyFont="1" applyFill="1" applyBorder="1" applyAlignment="1">
      <alignment horizontal="left" vertical="center"/>
    </xf>
    <xf numFmtId="0" fontId="31" fillId="3" borderId="1" xfId="2" applyFont="1" applyFill="1" applyBorder="1" applyAlignment="1">
      <alignment horizontal="center" vertical="center"/>
    </xf>
    <xf numFmtId="5" fontId="31" fillId="3" borderId="1" xfId="2" applyNumberFormat="1" applyFont="1" applyFill="1" applyBorder="1" applyAlignment="1">
      <alignment horizontal="center" vertical="center"/>
    </xf>
    <xf numFmtId="0" fontId="33" fillId="5" borderId="20" xfId="2" applyFont="1" applyFill="1" applyBorder="1" applyAlignment="1">
      <alignment horizontal="center" vertical="center"/>
    </xf>
    <xf numFmtId="0" fontId="33" fillId="5" borderId="21" xfId="2" applyFont="1" applyFill="1" applyBorder="1" applyAlignment="1">
      <alignment horizontal="center" vertical="center"/>
    </xf>
    <xf numFmtId="176" fontId="25" fillId="4" borderId="0" xfId="2" applyNumberFormat="1" applyFont="1" applyFill="1" applyBorder="1" applyAlignment="1">
      <alignment horizontal="right" vertical="center"/>
    </xf>
    <xf numFmtId="0" fontId="16" fillId="6" borderId="19" xfId="2" applyFont="1" applyFill="1" applyBorder="1" applyAlignment="1">
      <alignment horizontal="center" vertical="center"/>
    </xf>
    <xf numFmtId="0" fontId="16" fillId="6" borderId="18" xfId="2" applyFont="1" applyFill="1" applyBorder="1" applyAlignment="1">
      <alignment horizontal="center" vertical="center"/>
    </xf>
    <xf numFmtId="0" fontId="14" fillId="3" borderId="46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30" fillId="7" borderId="2" xfId="2" applyFont="1" applyFill="1" applyBorder="1" applyAlignment="1">
      <alignment horizontal="center" vertical="center"/>
    </xf>
    <xf numFmtId="177" fontId="16" fillId="3" borderId="0" xfId="2" applyNumberFormat="1" applyFont="1" applyFill="1" applyBorder="1" applyAlignment="1">
      <alignment horizontal="left" vertical="center"/>
    </xf>
    <xf numFmtId="0" fontId="16" fillId="3" borderId="4" xfId="2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Area/J0126203/AppData/Local/Temp/notesE97E9E/&#24179;&#25104;&#65298;&#65297;&#24180;&#24230;&#12288;&#24180;&#26411;&#21091;&#36947;&#22823;&#20250;&#12398;&#25163;&#24341;&#12365;&#65288;&#35330;&#27491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の手引き"/>
      <sheetName val="平成21年度　年末剣道大会参加者名簿 "/>
      <sheetName val="個人戦　初級の部　トーナメント表"/>
      <sheetName val="個人戦　中級の部　トーナメント表"/>
      <sheetName val="個人戦　上級の部　トーナメント表"/>
      <sheetName val="一般女子"/>
      <sheetName val="一般男子（予選すみ）"/>
      <sheetName val="団体戦メンバー表"/>
      <sheetName val="団体戦リーグ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kae1970jp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view="pageBreakPreview" zoomScale="85" zoomScaleNormal="100" zoomScaleSheetLayoutView="85" workbookViewId="0">
      <selection activeCell="O1" sqref="O1"/>
    </sheetView>
  </sheetViews>
  <sheetFormatPr defaultColWidth="9" defaultRowHeight="13.2"/>
  <cols>
    <col min="1" max="1" width="14" style="2" customWidth="1"/>
    <col min="2" max="2" width="9.21875" style="2" customWidth="1"/>
    <col min="3" max="9" width="9" style="2" customWidth="1"/>
    <col min="10" max="10" width="8.109375" style="2" customWidth="1"/>
    <col min="11" max="16384" width="9" style="2"/>
  </cols>
  <sheetData>
    <row r="1" spans="1:10" ht="24.75" customHeight="1">
      <c r="A1" s="143" t="s">
        <v>196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6.5" customHeight="1">
      <c r="A2" s="1"/>
    </row>
    <row r="3" spans="1:10" ht="21" customHeight="1">
      <c r="A3" s="3" t="s">
        <v>23</v>
      </c>
      <c r="B3" s="4" t="s">
        <v>208</v>
      </c>
      <c r="C3" s="4"/>
      <c r="D3" s="4"/>
      <c r="E3" s="4"/>
      <c r="F3" s="4"/>
      <c r="H3" s="2" t="s">
        <v>174</v>
      </c>
    </row>
    <row r="4" spans="1:10" ht="21" customHeight="1">
      <c r="A4" s="1"/>
      <c r="B4" s="4" t="s">
        <v>175</v>
      </c>
      <c r="C4" s="4"/>
      <c r="D4" s="4"/>
      <c r="E4" s="4"/>
      <c r="F4" s="4"/>
      <c r="G4" s="2" t="s">
        <v>179</v>
      </c>
    </row>
    <row r="5" spans="1:10" ht="21" customHeight="1">
      <c r="A5" s="1"/>
      <c r="E5" s="4"/>
      <c r="F5" s="4"/>
    </row>
    <row r="6" spans="1:10" ht="21" customHeight="1">
      <c r="A6" s="3" t="s">
        <v>24</v>
      </c>
      <c r="B6" s="4" t="s">
        <v>18</v>
      </c>
      <c r="C6" s="4"/>
      <c r="D6" s="4"/>
      <c r="E6" s="4"/>
      <c r="F6" s="4"/>
      <c r="G6" s="4"/>
    </row>
    <row r="7" spans="1:10" ht="21" customHeight="1">
      <c r="A7" s="155" t="s">
        <v>181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10" ht="19.5" customHeight="1">
      <c r="A8" s="3" t="s">
        <v>0</v>
      </c>
      <c r="B8" s="4" t="s">
        <v>35</v>
      </c>
      <c r="C8" s="4"/>
      <c r="D8" s="4"/>
      <c r="E8" s="4"/>
      <c r="F8" s="4"/>
    </row>
    <row r="9" spans="1:10" ht="21" customHeight="1">
      <c r="A9" s="1"/>
      <c r="B9" s="4" t="s">
        <v>180</v>
      </c>
      <c r="C9" s="4"/>
      <c r="D9" s="4"/>
      <c r="E9" s="4"/>
      <c r="F9" s="4"/>
    </row>
    <row r="10" spans="1:10" ht="21" customHeight="1">
      <c r="A10" s="1"/>
      <c r="B10" s="4"/>
      <c r="C10" s="15" t="s">
        <v>1</v>
      </c>
      <c r="D10" s="15" t="s">
        <v>6</v>
      </c>
      <c r="E10" s="15" t="s">
        <v>7</v>
      </c>
      <c r="F10" s="15" t="s">
        <v>2</v>
      </c>
      <c r="G10" s="15" t="s">
        <v>8</v>
      </c>
      <c r="H10" s="15" t="s">
        <v>9</v>
      </c>
      <c r="I10" s="15" t="s">
        <v>3</v>
      </c>
    </row>
    <row r="11" spans="1:10" ht="21" customHeight="1">
      <c r="A11" s="1"/>
      <c r="C11" s="154" t="s">
        <v>4</v>
      </c>
      <c r="D11" s="154"/>
      <c r="E11" s="154" t="s">
        <v>5</v>
      </c>
      <c r="F11" s="154"/>
      <c r="G11" s="6" t="s">
        <v>19</v>
      </c>
      <c r="H11" s="154" t="s">
        <v>10</v>
      </c>
      <c r="I11" s="154"/>
    </row>
    <row r="12" spans="1:10" ht="21" customHeight="1">
      <c r="A12" s="1"/>
    </row>
    <row r="13" spans="1:10" s="1" customFormat="1" ht="18" customHeight="1">
      <c r="A13" s="3" t="s">
        <v>151</v>
      </c>
      <c r="B13" s="92" t="s">
        <v>152</v>
      </c>
      <c r="C13" s="93"/>
      <c r="D13" s="93"/>
      <c r="E13" s="93"/>
      <c r="F13" s="93"/>
      <c r="G13" s="93"/>
      <c r="H13" s="93"/>
      <c r="I13" s="94"/>
    </row>
    <row r="14" spans="1:10" s="1" customFormat="1" ht="18" customHeight="1">
      <c r="B14" s="95" t="s">
        <v>153</v>
      </c>
      <c r="C14" s="82"/>
      <c r="D14" s="82"/>
      <c r="E14" s="82"/>
      <c r="F14" s="82"/>
      <c r="G14" s="82"/>
      <c r="H14" s="82"/>
      <c r="I14" s="96"/>
    </row>
    <row r="15" spans="1:10" s="1" customFormat="1" ht="18" customHeight="1">
      <c r="B15" s="95" t="s">
        <v>154</v>
      </c>
      <c r="C15" s="82"/>
      <c r="D15" s="82"/>
      <c r="E15" s="82"/>
      <c r="F15" s="82"/>
      <c r="G15" s="82"/>
      <c r="H15" s="82"/>
      <c r="I15" s="96"/>
    </row>
    <row r="16" spans="1:10" s="1" customFormat="1" ht="18" customHeight="1">
      <c r="B16" s="95" t="s">
        <v>155</v>
      </c>
      <c r="C16" s="82"/>
      <c r="D16" s="82"/>
      <c r="E16" s="82"/>
      <c r="F16" s="82"/>
      <c r="G16" s="82"/>
      <c r="H16" s="82"/>
      <c r="I16" s="96"/>
    </row>
    <row r="17" spans="1:9" s="1" customFormat="1" ht="18" customHeight="1">
      <c r="B17" s="95" t="s">
        <v>156</v>
      </c>
      <c r="C17" s="82" t="s">
        <v>172</v>
      </c>
      <c r="D17" s="82"/>
      <c r="E17" s="82"/>
      <c r="F17" s="82"/>
      <c r="G17" s="82"/>
      <c r="H17" s="82"/>
      <c r="I17" s="96"/>
    </row>
    <row r="18" spans="1:9" s="1" customFormat="1" ht="18" customHeight="1">
      <c r="B18" s="95"/>
      <c r="C18" s="82" t="s">
        <v>194</v>
      </c>
      <c r="D18" s="82"/>
      <c r="E18" s="82"/>
      <c r="F18" s="82"/>
      <c r="G18" s="82"/>
      <c r="H18" s="82"/>
      <c r="I18" s="96"/>
    </row>
    <row r="19" spans="1:9" s="1" customFormat="1" ht="18" customHeight="1">
      <c r="B19" s="95"/>
      <c r="C19" s="82" t="s">
        <v>161</v>
      </c>
      <c r="D19" s="82"/>
      <c r="E19" s="82"/>
      <c r="F19" s="82"/>
      <c r="G19" s="82"/>
      <c r="H19" s="82"/>
      <c r="I19" s="96"/>
    </row>
    <row r="20" spans="1:9" s="1" customFormat="1" ht="18" customHeight="1">
      <c r="B20" s="95" t="s">
        <v>157</v>
      </c>
      <c r="C20" s="82"/>
      <c r="D20" s="82"/>
      <c r="E20" s="82"/>
      <c r="F20" s="82"/>
      <c r="G20" s="82"/>
      <c r="H20" s="82"/>
      <c r="I20" s="96"/>
    </row>
    <row r="21" spans="1:9" s="1" customFormat="1" ht="18" customHeight="1">
      <c r="B21" s="95" t="s">
        <v>158</v>
      </c>
      <c r="C21" s="82"/>
      <c r="D21" s="82"/>
      <c r="E21" s="82"/>
      <c r="F21" s="82"/>
      <c r="G21" s="82"/>
      <c r="H21" s="82"/>
      <c r="I21" s="96"/>
    </row>
    <row r="22" spans="1:9" s="1" customFormat="1" ht="18" customHeight="1">
      <c r="B22" s="95" t="s">
        <v>159</v>
      </c>
      <c r="C22" s="82" t="s">
        <v>160</v>
      </c>
      <c r="D22" s="82"/>
      <c r="E22" s="82"/>
      <c r="F22" s="82"/>
      <c r="G22" s="82" t="s">
        <v>176</v>
      </c>
      <c r="H22" s="82"/>
      <c r="I22" s="96"/>
    </row>
    <row r="23" spans="1:9" s="1" customFormat="1" ht="18" customHeight="1">
      <c r="B23" s="95"/>
      <c r="C23" s="83" t="s">
        <v>162</v>
      </c>
      <c r="D23" s="84" t="s">
        <v>163</v>
      </c>
      <c r="E23" s="84" t="s">
        <v>164</v>
      </c>
      <c r="F23" s="84" t="s">
        <v>165</v>
      </c>
      <c r="G23" s="85" t="s">
        <v>166</v>
      </c>
      <c r="H23" s="82"/>
      <c r="I23" s="96"/>
    </row>
    <row r="24" spans="1:9" s="1" customFormat="1" ht="18" customHeight="1">
      <c r="B24" s="95"/>
      <c r="C24" s="86" t="s">
        <v>105</v>
      </c>
      <c r="D24" s="87"/>
      <c r="E24" s="87"/>
      <c r="F24" s="87"/>
      <c r="G24" s="88"/>
      <c r="H24" s="82"/>
      <c r="I24" s="96"/>
    </row>
    <row r="25" spans="1:9" s="1" customFormat="1" ht="18" customHeight="1">
      <c r="B25" s="95"/>
      <c r="C25" s="89" t="s">
        <v>167</v>
      </c>
      <c r="D25" s="90"/>
      <c r="E25" s="90"/>
      <c r="F25" s="90"/>
      <c r="G25" s="91"/>
      <c r="H25" s="82"/>
      <c r="I25" s="96"/>
    </row>
    <row r="26" spans="1:9" s="1" customFormat="1" ht="18" customHeight="1">
      <c r="B26" s="95" t="s">
        <v>168</v>
      </c>
      <c r="C26" s="82"/>
      <c r="D26" s="82"/>
      <c r="E26" s="82"/>
      <c r="F26" s="82"/>
      <c r="G26" s="82"/>
      <c r="H26" s="82"/>
      <c r="I26" s="96"/>
    </row>
    <row r="27" spans="1:9" s="1" customFormat="1" ht="18" customHeight="1">
      <c r="B27" s="95" t="s">
        <v>169</v>
      </c>
      <c r="C27" s="82"/>
      <c r="D27" s="82"/>
      <c r="E27" s="82"/>
      <c r="F27" s="82"/>
      <c r="G27" s="82"/>
      <c r="H27" s="82"/>
      <c r="I27" s="96"/>
    </row>
    <row r="28" spans="1:9" s="1" customFormat="1" ht="18" customHeight="1">
      <c r="B28" s="95" t="s">
        <v>170</v>
      </c>
      <c r="C28" s="82"/>
      <c r="D28" s="82"/>
      <c r="E28" s="82"/>
      <c r="F28" s="82"/>
      <c r="G28" s="82"/>
      <c r="H28" s="82"/>
      <c r="I28" s="96"/>
    </row>
    <row r="29" spans="1:9" s="1" customFormat="1" ht="18" customHeight="1">
      <c r="B29" s="97" t="s">
        <v>171</v>
      </c>
      <c r="C29" s="98"/>
      <c r="D29" s="98"/>
      <c r="E29" s="98"/>
      <c r="F29" s="98"/>
      <c r="G29" s="98"/>
      <c r="H29" s="98"/>
      <c r="I29" s="99"/>
    </row>
    <row r="30" spans="1:9" ht="21" customHeight="1">
      <c r="A30" s="1"/>
    </row>
    <row r="31" spans="1:9" ht="21" customHeight="1">
      <c r="A31" s="3" t="s">
        <v>182</v>
      </c>
      <c r="B31" s="4"/>
      <c r="C31" s="4"/>
      <c r="D31" s="4"/>
      <c r="E31" s="4"/>
      <c r="F31" s="4"/>
    </row>
    <row r="32" spans="1:9" ht="21" customHeight="1">
      <c r="A32" s="3"/>
      <c r="B32" s="144" t="s">
        <v>28</v>
      </c>
      <c r="C32" s="16" t="s">
        <v>11</v>
      </c>
      <c r="D32" s="159" t="s">
        <v>12</v>
      </c>
      <c r="E32" s="159"/>
      <c r="F32" s="156" t="s">
        <v>25</v>
      </c>
      <c r="G32" s="157"/>
      <c r="H32" s="157"/>
      <c r="I32" s="158"/>
    </row>
    <row r="33" spans="1:9" ht="21" customHeight="1">
      <c r="A33" s="1"/>
      <c r="B33" s="144"/>
      <c r="C33" s="7" t="s">
        <v>148</v>
      </c>
      <c r="D33" s="150" t="s">
        <v>13</v>
      </c>
      <c r="E33" s="151"/>
      <c r="F33" s="146" t="s">
        <v>149</v>
      </c>
      <c r="G33" s="147"/>
      <c r="H33" s="147"/>
      <c r="I33" s="148"/>
    </row>
    <row r="34" spans="1:9" ht="21" customHeight="1">
      <c r="A34" s="1"/>
      <c r="B34" s="144"/>
      <c r="C34" s="7" t="s">
        <v>147</v>
      </c>
      <c r="D34" s="152"/>
      <c r="E34" s="153"/>
      <c r="F34" s="146" t="s">
        <v>146</v>
      </c>
      <c r="G34" s="147"/>
      <c r="H34" s="147"/>
      <c r="I34" s="148"/>
    </row>
    <row r="35" spans="1:9" ht="21" customHeight="1">
      <c r="A35" s="1"/>
      <c r="B35" s="144"/>
      <c r="C35" s="7" t="s">
        <v>20</v>
      </c>
      <c r="D35" s="149" t="s">
        <v>31</v>
      </c>
      <c r="E35" s="149"/>
      <c r="F35" s="146" t="s">
        <v>146</v>
      </c>
      <c r="G35" s="147"/>
      <c r="H35" s="147"/>
      <c r="I35" s="148"/>
    </row>
    <row r="36" spans="1:9" ht="21" customHeight="1">
      <c r="A36" s="1"/>
      <c r="B36" s="144"/>
      <c r="C36" s="7" t="s">
        <v>21</v>
      </c>
      <c r="D36" s="149"/>
      <c r="E36" s="149"/>
      <c r="F36" s="146" t="s">
        <v>70</v>
      </c>
      <c r="G36" s="147"/>
      <c r="H36" s="147"/>
      <c r="I36" s="148"/>
    </row>
    <row r="37" spans="1:9" ht="21" customHeight="1">
      <c r="A37" s="1"/>
      <c r="B37" s="144"/>
      <c r="C37" s="7" t="s">
        <v>22</v>
      </c>
      <c r="D37" s="149"/>
      <c r="E37" s="149"/>
      <c r="F37" s="146" t="s">
        <v>26</v>
      </c>
      <c r="G37" s="147"/>
      <c r="H37" s="147"/>
      <c r="I37" s="148"/>
    </row>
    <row r="38" spans="1:9" ht="21" customHeight="1">
      <c r="A38" s="1"/>
      <c r="B38" s="146" t="s">
        <v>27</v>
      </c>
      <c r="C38" s="148"/>
      <c r="D38" s="8" t="s">
        <v>13</v>
      </c>
      <c r="E38" s="8"/>
      <c r="F38" s="146" t="s">
        <v>32</v>
      </c>
      <c r="G38" s="147"/>
      <c r="H38" s="147"/>
      <c r="I38" s="148"/>
    </row>
    <row r="39" spans="1:9" ht="21" customHeight="1">
      <c r="A39" s="1"/>
      <c r="B39" s="146" t="s">
        <v>29</v>
      </c>
      <c r="C39" s="148"/>
      <c r="D39" s="149" t="s">
        <v>30</v>
      </c>
      <c r="E39" s="149"/>
      <c r="F39" s="146" t="s">
        <v>33</v>
      </c>
      <c r="G39" s="147"/>
      <c r="H39" s="147"/>
      <c r="I39" s="148"/>
    </row>
    <row r="40" spans="1:9" ht="16.5" customHeight="1">
      <c r="A40" s="1"/>
      <c r="C40" s="4"/>
      <c r="D40" s="4"/>
      <c r="E40" s="4"/>
      <c r="F40" s="4"/>
    </row>
    <row r="41" spans="1:9" ht="16.5" customHeight="1">
      <c r="A41" s="3" t="s">
        <v>183</v>
      </c>
      <c r="B41" s="4"/>
      <c r="C41" s="4"/>
      <c r="D41" s="4"/>
      <c r="E41" s="4"/>
      <c r="F41" s="4"/>
    </row>
    <row r="42" spans="1:9" ht="16.5" customHeight="1">
      <c r="A42" s="1"/>
      <c r="B42" s="4" t="s">
        <v>68</v>
      </c>
      <c r="C42" s="4"/>
      <c r="D42" s="4"/>
      <c r="E42" s="4"/>
      <c r="F42" s="4"/>
    </row>
    <row r="43" spans="1:9" ht="16.5" customHeight="1">
      <c r="A43" s="1"/>
      <c r="B43" s="4" t="s">
        <v>69</v>
      </c>
      <c r="C43" s="4"/>
      <c r="D43" s="4"/>
      <c r="E43" s="4"/>
      <c r="F43" s="4"/>
    </row>
    <row r="44" spans="1:9" ht="16.5" customHeight="1">
      <c r="A44" s="1"/>
      <c r="B44" s="4" t="s">
        <v>65</v>
      </c>
      <c r="C44" s="4"/>
      <c r="D44" s="4"/>
      <c r="E44" s="4"/>
      <c r="F44" s="4"/>
    </row>
    <row r="45" spans="1:9" ht="16.5" customHeight="1">
      <c r="A45" s="1"/>
      <c r="B45" s="4" t="s">
        <v>37</v>
      </c>
      <c r="C45" s="4"/>
      <c r="D45" s="4"/>
      <c r="E45" s="4"/>
      <c r="F45" s="4"/>
    </row>
    <row r="46" spans="1:9" ht="16.5" customHeight="1">
      <c r="A46" s="1"/>
      <c r="B46" s="4" t="s">
        <v>34</v>
      </c>
      <c r="C46" s="4"/>
      <c r="D46" s="4"/>
      <c r="E46" s="4"/>
      <c r="F46" s="4"/>
    </row>
    <row r="47" spans="1:9" ht="16.5" customHeight="1">
      <c r="A47" s="1"/>
      <c r="B47" s="4" t="s">
        <v>66</v>
      </c>
      <c r="C47" s="4"/>
      <c r="D47" s="4"/>
      <c r="E47" s="4"/>
      <c r="F47" s="4"/>
    </row>
    <row r="48" spans="1:9" ht="16.5" customHeight="1">
      <c r="A48" s="1"/>
      <c r="B48" s="4" t="s">
        <v>36</v>
      </c>
    </row>
    <row r="49" spans="1:8" ht="16.5" customHeight="1">
      <c r="A49" s="1"/>
      <c r="B49" s="4" t="s">
        <v>38</v>
      </c>
      <c r="C49" s="4"/>
      <c r="D49" s="4"/>
      <c r="E49" s="4"/>
      <c r="F49" s="4"/>
    </row>
    <row r="50" spans="1:8" ht="16.5" customHeight="1">
      <c r="A50" s="1"/>
      <c r="B50" s="4" t="s">
        <v>39</v>
      </c>
      <c r="C50" s="4"/>
      <c r="D50" s="4"/>
      <c r="E50" s="4"/>
      <c r="F50" s="4"/>
    </row>
    <row r="51" spans="1:8" ht="16.5" customHeight="1">
      <c r="A51" s="1"/>
      <c r="B51" s="4"/>
      <c r="C51" s="4"/>
      <c r="D51" s="4"/>
      <c r="E51" s="4"/>
      <c r="F51" s="4"/>
    </row>
    <row r="52" spans="1:8" ht="16.5" customHeight="1">
      <c r="A52" s="3" t="s">
        <v>184</v>
      </c>
      <c r="B52" s="4"/>
      <c r="C52" s="4"/>
      <c r="D52" s="4"/>
      <c r="E52" s="4"/>
      <c r="F52" s="4"/>
    </row>
    <row r="53" spans="1:8" ht="16.5" customHeight="1">
      <c r="A53" s="1"/>
      <c r="B53" s="4" t="s">
        <v>40</v>
      </c>
      <c r="C53" s="4"/>
      <c r="D53" s="4"/>
      <c r="E53" s="4"/>
      <c r="F53" s="4"/>
    </row>
    <row r="54" spans="1:8" ht="16.5" customHeight="1">
      <c r="A54" s="3"/>
      <c r="B54" s="4"/>
      <c r="C54" s="4"/>
      <c r="D54" s="4"/>
      <c r="E54" s="4"/>
      <c r="F54" s="4"/>
    </row>
    <row r="55" spans="1:8" ht="16.5" customHeight="1">
      <c r="A55" s="3" t="s">
        <v>185</v>
      </c>
      <c r="B55" s="4" t="s">
        <v>46</v>
      </c>
      <c r="C55" s="4"/>
      <c r="D55" s="4"/>
      <c r="E55" s="4"/>
      <c r="F55" s="4"/>
    </row>
    <row r="56" spans="1:8" ht="16.5" customHeight="1">
      <c r="A56" s="1"/>
      <c r="B56" s="2" t="s">
        <v>41</v>
      </c>
      <c r="C56" s="4"/>
      <c r="D56" s="4"/>
      <c r="E56" s="4"/>
      <c r="F56" s="4"/>
    </row>
    <row r="57" spans="1:8" ht="16.5" customHeight="1">
      <c r="A57" s="1"/>
      <c r="B57" s="2" t="s">
        <v>43</v>
      </c>
      <c r="C57" s="4"/>
      <c r="D57" s="4"/>
      <c r="E57" s="4"/>
      <c r="F57" s="4"/>
    </row>
    <row r="58" spans="1:8" ht="16.5" customHeight="1">
      <c r="A58" s="1"/>
      <c r="C58" s="145" t="s">
        <v>199</v>
      </c>
      <c r="D58" s="145"/>
      <c r="E58" s="15" t="s">
        <v>14</v>
      </c>
      <c r="F58" s="15" t="s">
        <v>15</v>
      </c>
      <c r="G58" s="15" t="s">
        <v>16</v>
      </c>
      <c r="H58" s="15" t="s">
        <v>17</v>
      </c>
    </row>
    <row r="59" spans="1:8" ht="20.25" customHeight="1">
      <c r="A59" s="1"/>
      <c r="C59" s="144" t="s">
        <v>42</v>
      </c>
      <c r="D59" s="144"/>
      <c r="E59" s="5"/>
      <c r="F59" s="5"/>
      <c r="G59" s="5"/>
      <c r="H59" s="5"/>
    </row>
    <row r="60" spans="1:8" ht="20.25" customHeight="1">
      <c r="A60" s="1"/>
      <c r="C60" s="144" t="s">
        <v>150</v>
      </c>
      <c r="D60" s="144"/>
      <c r="E60" s="9"/>
      <c r="F60" s="9"/>
      <c r="G60" s="9"/>
      <c r="H60" s="9"/>
    </row>
    <row r="61" spans="1:8" ht="16.5" customHeight="1">
      <c r="A61" s="1"/>
      <c r="C61" s="10"/>
      <c r="D61" s="10"/>
      <c r="E61" s="11"/>
      <c r="F61" s="11"/>
      <c r="G61" s="11"/>
      <c r="H61" s="11"/>
    </row>
    <row r="62" spans="1:8" ht="16.5" customHeight="1">
      <c r="A62" s="3" t="s">
        <v>186</v>
      </c>
      <c r="B62" s="4" t="s">
        <v>45</v>
      </c>
      <c r="C62" s="4"/>
      <c r="D62" s="4"/>
      <c r="E62" s="4"/>
      <c r="F62" s="4"/>
    </row>
    <row r="63" spans="1:8" ht="16.5" customHeight="1">
      <c r="A63" s="1"/>
      <c r="B63" s="4" t="s">
        <v>44</v>
      </c>
      <c r="C63" s="4"/>
      <c r="D63" s="4"/>
      <c r="E63" s="4"/>
      <c r="F63" s="4"/>
    </row>
    <row r="64" spans="1:8" ht="16.5" customHeight="1">
      <c r="A64" s="1"/>
      <c r="B64" s="4"/>
      <c r="C64" s="4"/>
      <c r="D64" s="4"/>
      <c r="E64" s="4"/>
      <c r="F64" s="4"/>
    </row>
    <row r="65" spans="1:9" ht="16.5" customHeight="1">
      <c r="A65" s="3" t="s">
        <v>187</v>
      </c>
      <c r="B65" s="4" t="s">
        <v>47</v>
      </c>
      <c r="C65" s="4"/>
      <c r="D65" s="4"/>
      <c r="E65" s="4"/>
      <c r="F65" s="14" t="s">
        <v>173</v>
      </c>
    </row>
    <row r="66" spans="1:9" ht="16.5" customHeight="1">
      <c r="A66" s="1"/>
      <c r="B66" s="4" t="s">
        <v>48</v>
      </c>
      <c r="C66" s="4"/>
      <c r="D66" s="4"/>
      <c r="E66" s="4"/>
      <c r="F66" s="4"/>
    </row>
    <row r="67" spans="1:9" ht="16.5" customHeight="1">
      <c r="A67" s="1"/>
      <c r="B67" s="4" t="s">
        <v>49</v>
      </c>
      <c r="C67" s="4"/>
      <c r="D67" s="4"/>
      <c r="E67" s="4"/>
      <c r="F67" s="4"/>
    </row>
    <row r="68" spans="1:9" ht="16.5" customHeight="1">
      <c r="A68" s="3"/>
      <c r="B68" s="4"/>
      <c r="C68" s="4"/>
      <c r="D68" s="4"/>
      <c r="E68" s="4"/>
      <c r="F68" s="4"/>
    </row>
    <row r="69" spans="1:9" ht="16.5" customHeight="1">
      <c r="A69" s="3" t="s">
        <v>188</v>
      </c>
      <c r="B69" s="4" t="s">
        <v>50</v>
      </c>
      <c r="C69" s="4"/>
      <c r="D69" s="4"/>
      <c r="E69" s="4"/>
      <c r="F69" s="4"/>
    </row>
    <row r="70" spans="1:9" ht="16.5" customHeight="1">
      <c r="A70" s="1"/>
      <c r="B70" s="2" t="s">
        <v>51</v>
      </c>
      <c r="C70" s="4"/>
      <c r="D70" s="4"/>
      <c r="E70" s="4"/>
      <c r="F70" s="4"/>
    </row>
    <row r="71" spans="1:9" ht="16.5" customHeight="1">
      <c r="A71" s="1"/>
      <c r="B71" s="145" t="s">
        <v>55</v>
      </c>
      <c r="C71" s="145"/>
      <c r="D71" s="145" t="s">
        <v>52</v>
      </c>
      <c r="E71" s="145"/>
      <c r="F71" s="145" t="s">
        <v>53</v>
      </c>
      <c r="G71" s="145"/>
      <c r="H71" s="145" t="s">
        <v>54</v>
      </c>
      <c r="I71" s="145"/>
    </row>
    <row r="72" spans="1:9" ht="24" customHeight="1">
      <c r="A72" s="3"/>
      <c r="B72" s="144"/>
      <c r="C72" s="144"/>
      <c r="D72" s="144"/>
      <c r="E72" s="144"/>
      <c r="F72" s="144"/>
      <c r="G72" s="144"/>
      <c r="H72" s="144"/>
      <c r="I72" s="144"/>
    </row>
    <row r="73" spans="1:9" ht="16.5" customHeight="1">
      <c r="A73" s="1"/>
      <c r="D73" s="4"/>
      <c r="E73" s="4"/>
      <c r="F73" s="4"/>
    </row>
    <row r="74" spans="1:9" ht="16.5" customHeight="1">
      <c r="A74" s="3" t="s">
        <v>189</v>
      </c>
      <c r="B74" s="2" t="s">
        <v>56</v>
      </c>
      <c r="D74" s="4"/>
      <c r="E74" s="4"/>
      <c r="F74" s="4"/>
    </row>
    <row r="75" spans="1:9" ht="16.5" customHeight="1">
      <c r="A75" s="12"/>
      <c r="B75" s="2" t="s">
        <v>57</v>
      </c>
      <c r="C75" s="13"/>
      <c r="D75" s="4"/>
      <c r="E75" s="4"/>
      <c r="F75" s="4"/>
    </row>
    <row r="76" spans="1:9" ht="16.5" customHeight="1">
      <c r="A76" s="12"/>
      <c r="C76" s="13"/>
      <c r="D76" s="4"/>
      <c r="E76" s="4"/>
      <c r="F76" s="4"/>
    </row>
    <row r="77" spans="1:9" ht="16.5" customHeight="1">
      <c r="A77" s="12" t="s">
        <v>190</v>
      </c>
      <c r="B77" s="2" t="s">
        <v>58</v>
      </c>
      <c r="C77" s="13"/>
      <c r="D77" s="4"/>
      <c r="E77" s="4" t="s">
        <v>59</v>
      </c>
      <c r="F77" s="4"/>
    </row>
    <row r="78" spans="1:9" ht="16.5" customHeight="1">
      <c r="A78" s="12"/>
      <c r="C78" s="13"/>
      <c r="D78" s="4"/>
      <c r="E78" s="4"/>
      <c r="F78" s="4"/>
    </row>
    <row r="79" spans="1:9" ht="16.5" customHeight="1">
      <c r="A79" s="3" t="s">
        <v>191</v>
      </c>
      <c r="B79" s="4" t="s">
        <v>193</v>
      </c>
      <c r="C79" s="4"/>
      <c r="D79" s="4"/>
      <c r="E79" s="4"/>
      <c r="F79" s="4"/>
    </row>
    <row r="80" spans="1:9" ht="16.5" customHeight="1">
      <c r="B80" s="4" t="s">
        <v>60</v>
      </c>
      <c r="C80" s="4"/>
      <c r="D80" s="4"/>
      <c r="E80" s="4"/>
      <c r="F80" s="4"/>
    </row>
    <row r="81" spans="1:6" ht="16.5" customHeight="1">
      <c r="B81" s="4" t="s">
        <v>61</v>
      </c>
      <c r="C81" s="4"/>
      <c r="D81" s="14" t="s">
        <v>197</v>
      </c>
      <c r="E81" s="4"/>
      <c r="F81" s="4"/>
    </row>
    <row r="82" spans="1:6" ht="16.5" customHeight="1">
      <c r="B82" s="4" t="s">
        <v>62</v>
      </c>
      <c r="C82" s="4"/>
      <c r="D82" s="17" t="s">
        <v>178</v>
      </c>
      <c r="E82" s="4"/>
      <c r="F82" s="4"/>
    </row>
    <row r="83" spans="1:6" ht="16.5" customHeight="1">
      <c r="B83" s="4"/>
      <c r="C83" s="4"/>
      <c r="D83" s="4"/>
      <c r="E83" s="4"/>
      <c r="F83" s="4"/>
    </row>
    <row r="84" spans="1:6" ht="16.5" customHeight="1">
      <c r="A84" s="3" t="s">
        <v>192</v>
      </c>
      <c r="B84" s="4"/>
      <c r="C84" s="4"/>
      <c r="D84" s="4"/>
      <c r="E84" s="4"/>
      <c r="F84" s="4"/>
    </row>
    <row r="85" spans="1:6" ht="16.5" customHeight="1">
      <c r="A85" s="4" t="s">
        <v>67</v>
      </c>
      <c r="B85" s="4"/>
      <c r="C85" s="4"/>
      <c r="D85" s="4"/>
      <c r="E85" s="4"/>
      <c r="F85" s="4"/>
    </row>
    <row r="86" spans="1:6" ht="16.5" customHeight="1">
      <c r="A86" s="4" t="s">
        <v>63</v>
      </c>
      <c r="B86" s="4"/>
      <c r="C86" s="4"/>
      <c r="D86" s="4"/>
      <c r="E86" s="4"/>
      <c r="F86" s="4"/>
    </row>
    <row r="87" spans="1:6" ht="16.5" customHeight="1">
      <c r="A87" s="4" t="s">
        <v>64</v>
      </c>
      <c r="B87" s="4"/>
      <c r="C87" s="4"/>
      <c r="D87" s="4"/>
      <c r="E87" s="4"/>
      <c r="F87" s="4"/>
    </row>
    <row r="88" spans="1:6" ht="16.5" customHeight="1">
      <c r="A88" s="4"/>
      <c r="B88" s="4"/>
      <c r="C88" s="4"/>
      <c r="D88" s="4"/>
      <c r="E88" s="4"/>
      <c r="F88" s="4"/>
    </row>
  </sheetData>
  <mergeCells count="31">
    <mergeCell ref="C11:D11"/>
    <mergeCell ref="E11:F11"/>
    <mergeCell ref="H11:I11"/>
    <mergeCell ref="A7:J7"/>
    <mergeCell ref="H72:I72"/>
    <mergeCell ref="F72:G72"/>
    <mergeCell ref="D72:E72"/>
    <mergeCell ref="B72:C72"/>
    <mergeCell ref="F32:I32"/>
    <mergeCell ref="F33:I33"/>
    <mergeCell ref="F34:I34"/>
    <mergeCell ref="F35:I35"/>
    <mergeCell ref="F36:I36"/>
    <mergeCell ref="F37:I37"/>
    <mergeCell ref="D32:E32"/>
    <mergeCell ref="A1:J1"/>
    <mergeCell ref="C59:D59"/>
    <mergeCell ref="C60:D60"/>
    <mergeCell ref="B71:C71"/>
    <mergeCell ref="D71:E71"/>
    <mergeCell ref="F71:G71"/>
    <mergeCell ref="H71:I71"/>
    <mergeCell ref="F38:I38"/>
    <mergeCell ref="B38:C38"/>
    <mergeCell ref="B39:C39"/>
    <mergeCell ref="D39:E39"/>
    <mergeCell ref="F39:I39"/>
    <mergeCell ref="C58:D58"/>
    <mergeCell ref="B32:B37"/>
    <mergeCell ref="D33:E34"/>
    <mergeCell ref="D35:E37"/>
  </mergeCells>
  <phoneticPr fontId="1"/>
  <hyperlinks>
    <hyperlink ref="D82" r:id="rId1"/>
  </hyperlinks>
  <pageMargins left="0.51181102362204722" right="0.51181102362204722" top="0.55118110236220474" bottom="0.55118110236220474" header="0.31496062992125984" footer="0.31496062992125984"/>
  <pageSetup paperSize="9" scale="98" orientation="portrait" r:id="rId2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J74"/>
  <sheetViews>
    <sheetView view="pageBreakPreview" topLeftCell="M1" zoomScale="85" zoomScaleNormal="70" zoomScaleSheetLayoutView="85" workbookViewId="0">
      <selection activeCell="Q26" sqref="Q26"/>
    </sheetView>
  </sheetViews>
  <sheetFormatPr defaultColWidth="9" defaultRowHeight="13.2"/>
  <cols>
    <col min="1" max="1" width="3.109375" style="18" customWidth="1"/>
    <col min="2" max="2" width="11.109375" style="19" customWidth="1"/>
    <col min="3" max="3" width="4.21875" style="18" customWidth="1"/>
    <col min="4" max="4" width="4.21875" style="18" hidden="1" customWidth="1"/>
    <col min="5" max="5" width="9.44140625" style="18" bestFit="1" customWidth="1"/>
    <col min="6" max="6" width="15.21875" style="18" customWidth="1"/>
    <col min="7" max="7" width="6.88671875" style="18" customWidth="1"/>
    <col min="8" max="8" width="12.88671875" style="20" customWidth="1"/>
    <col min="9" max="9" width="5" style="33" customWidth="1"/>
    <col min="10" max="10" width="3.6640625" style="18" customWidth="1"/>
    <col min="11" max="11" width="12.33203125" style="18" customWidth="1"/>
    <col min="12" max="12" width="5.33203125" style="20" customWidth="1"/>
    <col min="13" max="13" width="4.33203125" style="18" customWidth="1"/>
    <col min="14" max="14" width="2.88671875" style="64" customWidth="1"/>
    <col min="15" max="15" width="7.109375" style="18" customWidth="1"/>
    <col min="16" max="16" width="14.88671875" style="18" customWidth="1"/>
    <col min="17" max="17" width="6.77734375" style="18" customWidth="1"/>
    <col min="18" max="18" width="3.33203125" style="18" customWidth="1"/>
    <col min="19" max="22" width="10.88671875" style="18" customWidth="1"/>
    <col min="23" max="23" width="5.6640625" style="18" customWidth="1"/>
    <col min="24" max="24" width="10.88671875" style="18" customWidth="1"/>
    <col min="25" max="25" width="10" style="18" customWidth="1"/>
    <col min="26" max="26" width="4.109375" style="18" customWidth="1"/>
    <col min="27" max="27" width="10.88671875" style="18" customWidth="1"/>
    <col min="28" max="28" width="9" style="18"/>
    <col min="29" max="29" width="14.21875" style="18" customWidth="1"/>
    <col min="30" max="30" width="14.6640625" style="18" customWidth="1"/>
    <col min="31" max="31" width="11.109375" style="18" customWidth="1"/>
    <col min="32" max="16384" width="9" style="18"/>
  </cols>
  <sheetData>
    <row r="1" spans="1:36" s="107" customFormat="1" ht="24.75" customHeight="1" thickBot="1">
      <c r="A1" s="162" t="s">
        <v>98</v>
      </c>
      <c r="B1" s="162"/>
      <c r="C1" s="162"/>
      <c r="D1" s="103"/>
      <c r="E1" s="104" t="s">
        <v>97</v>
      </c>
      <c r="F1" s="179"/>
      <c r="G1" s="180"/>
      <c r="H1" s="105" t="s">
        <v>100</v>
      </c>
      <c r="I1" s="106"/>
      <c r="J1" s="103"/>
      <c r="K1" s="181"/>
      <c r="L1" s="181"/>
      <c r="N1" s="161" t="s">
        <v>109</v>
      </c>
      <c r="O1" s="161"/>
      <c r="P1" s="161"/>
      <c r="Q1" s="161"/>
      <c r="S1" s="161" t="s">
        <v>131</v>
      </c>
      <c r="T1" s="161"/>
      <c r="U1" s="161"/>
      <c r="V1" s="161"/>
      <c r="W1" s="108"/>
      <c r="X1" s="169" t="s">
        <v>115</v>
      </c>
      <c r="Y1" s="169"/>
      <c r="Z1" s="169"/>
      <c r="AA1" s="169"/>
      <c r="AB1" s="169"/>
      <c r="AC1" s="169"/>
      <c r="AD1" s="169"/>
      <c r="AE1" s="169"/>
    </row>
    <row r="2" spans="1:36" ht="6.75" customHeight="1" thickBot="1">
      <c r="N2" s="18"/>
      <c r="S2" s="129"/>
      <c r="T2" s="129"/>
      <c r="U2" s="129"/>
      <c r="V2" s="129"/>
      <c r="AF2" s="107"/>
      <c r="AG2" s="107"/>
      <c r="AH2" s="107"/>
      <c r="AI2" s="107"/>
      <c r="AJ2" s="107"/>
    </row>
    <row r="3" spans="1:36" s="20" customFormat="1" ht="14.25" customHeight="1">
      <c r="A3" s="28"/>
      <c r="B3" s="29" t="s">
        <v>96</v>
      </c>
      <c r="C3" s="30" t="s">
        <v>95</v>
      </c>
      <c r="D3" s="30"/>
      <c r="E3" s="30" t="s">
        <v>94</v>
      </c>
      <c r="F3" s="30" t="s">
        <v>93</v>
      </c>
      <c r="G3" s="30" t="s">
        <v>92</v>
      </c>
      <c r="H3" s="31" t="s">
        <v>91</v>
      </c>
      <c r="I3" s="32" t="s">
        <v>97</v>
      </c>
      <c r="K3" s="182" t="s">
        <v>90</v>
      </c>
      <c r="L3" s="183"/>
      <c r="N3" s="52"/>
      <c r="O3" s="53" t="s">
        <v>101</v>
      </c>
      <c r="P3" s="53" t="s">
        <v>94</v>
      </c>
      <c r="Q3" s="53" t="s">
        <v>102</v>
      </c>
      <c r="S3" s="130" t="s">
        <v>125</v>
      </c>
      <c r="T3" s="130" t="s">
        <v>126</v>
      </c>
      <c r="U3" s="130" t="s">
        <v>127</v>
      </c>
      <c r="V3" s="130" t="s">
        <v>130</v>
      </c>
      <c r="X3" s="69" t="s">
        <v>107</v>
      </c>
      <c r="Y3" s="70" t="s">
        <v>117</v>
      </c>
      <c r="Z3" s="67"/>
      <c r="AA3" s="55" t="s">
        <v>99</v>
      </c>
      <c r="AB3" s="56" t="s">
        <v>96</v>
      </c>
      <c r="AC3" s="56" t="s">
        <v>94</v>
      </c>
      <c r="AD3" s="56" t="s">
        <v>108</v>
      </c>
      <c r="AE3" s="56" t="s">
        <v>107</v>
      </c>
      <c r="AF3" s="107"/>
      <c r="AG3" s="107"/>
      <c r="AH3" s="107"/>
      <c r="AI3" s="107"/>
      <c r="AJ3" s="107"/>
    </row>
    <row r="4" spans="1:36" s="20" customFormat="1" ht="14.25" customHeight="1">
      <c r="A4" s="40" t="s">
        <v>89</v>
      </c>
      <c r="B4" s="41" t="s">
        <v>85</v>
      </c>
      <c r="C4" s="42" t="s">
        <v>73</v>
      </c>
      <c r="D4" s="43"/>
      <c r="E4" s="43" t="s">
        <v>143</v>
      </c>
      <c r="F4" s="41" t="str">
        <f>PHONETIC(E4)</f>
        <v>コバヤシ マサノリ</v>
      </c>
      <c r="G4" s="42" t="s">
        <v>82</v>
      </c>
      <c r="H4" s="44"/>
      <c r="I4" s="45">
        <f>F1</f>
        <v>0</v>
      </c>
      <c r="K4" s="46"/>
      <c r="L4" s="47"/>
      <c r="N4" s="57">
        <v>1</v>
      </c>
      <c r="O4" s="57" t="s">
        <v>202</v>
      </c>
      <c r="P4" s="58" t="s">
        <v>205</v>
      </c>
      <c r="Q4" s="142" t="s">
        <v>206</v>
      </c>
      <c r="S4" s="131" t="str">
        <f>F1&amp;"A"</f>
        <v>A</v>
      </c>
      <c r="T4" s="132" t="s">
        <v>118</v>
      </c>
      <c r="U4" s="132" t="s">
        <v>121</v>
      </c>
      <c r="V4" s="132" t="s">
        <v>124</v>
      </c>
      <c r="W4" s="51"/>
      <c r="X4" s="71">
        <v>2.8</v>
      </c>
      <c r="Y4" s="111">
        <f>COUNTIF($AE$4:$AE$28,X4)</f>
        <v>0</v>
      </c>
      <c r="Z4" s="68">
        <v>1</v>
      </c>
      <c r="AA4" s="62">
        <f>$F$1</f>
        <v>0</v>
      </c>
      <c r="AB4" s="63"/>
      <c r="AC4" s="80"/>
      <c r="AD4" s="60"/>
      <c r="AE4" s="63"/>
      <c r="AF4" s="107"/>
      <c r="AG4" s="107"/>
      <c r="AH4" s="107"/>
      <c r="AI4" s="107"/>
      <c r="AJ4" s="107"/>
    </row>
    <row r="5" spans="1:36" s="20" customFormat="1" ht="15.75" customHeight="1">
      <c r="A5" s="21">
        <v>1</v>
      </c>
      <c r="B5" s="38" t="s">
        <v>71</v>
      </c>
      <c r="C5" s="39" t="s">
        <v>73</v>
      </c>
      <c r="D5" s="39"/>
      <c r="E5" s="38"/>
      <c r="F5" s="38"/>
      <c r="G5" s="39"/>
      <c r="H5" s="22"/>
      <c r="I5" s="34">
        <f>$F$1</f>
        <v>0</v>
      </c>
      <c r="K5" s="23" t="s">
        <v>88</v>
      </c>
      <c r="L5" s="36">
        <f t="shared" ref="L5:L16" si="0">COUNTIF($B$5:$B$73,K5)</f>
        <v>0</v>
      </c>
      <c r="N5" s="57">
        <v>2</v>
      </c>
      <c r="O5" s="57" t="s">
        <v>202</v>
      </c>
      <c r="P5" s="58" t="s">
        <v>207</v>
      </c>
      <c r="Q5" s="142" t="s">
        <v>206</v>
      </c>
      <c r="S5" s="133" t="s">
        <v>94</v>
      </c>
      <c r="T5" s="80"/>
      <c r="U5" s="80"/>
      <c r="V5" s="80"/>
      <c r="W5" s="51"/>
      <c r="X5" s="128">
        <v>3</v>
      </c>
      <c r="Y5" s="111">
        <f t="shared" ref="Y5:Y14" si="1">COUNTIF($AE$4:$AE$28,X5)</f>
        <v>0</v>
      </c>
      <c r="Z5" s="68">
        <v>2</v>
      </c>
      <c r="AA5" s="62">
        <f t="shared" ref="AA5:AA28" si="2">$F$1</f>
        <v>0</v>
      </c>
      <c r="AB5" s="63"/>
      <c r="AC5" s="60"/>
      <c r="AD5" s="60"/>
      <c r="AE5" s="63"/>
      <c r="AF5" s="107"/>
      <c r="AG5" s="107"/>
      <c r="AH5" s="107"/>
      <c r="AI5" s="107"/>
      <c r="AJ5" s="107"/>
    </row>
    <row r="6" spans="1:36" s="20" customFormat="1" ht="15.75" customHeight="1">
      <c r="A6" s="21">
        <v>2</v>
      </c>
      <c r="B6" s="38"/>
      <c r="C6" s="39"/>
      <c r="D6" s="39"/>
      <c r="E6" s="38"/>
      <c r="F6" s="38"/>
      <c r="G6" s="39"/>
      <c r="H6" s="22"/>
      <c r="I6" s="34">
        <f t="shared" ref="I6:I68" si="3">$F$1</f>
        <v>0</v>
      </c>
      <c r="K6" s="23" t="s">
        <v>87</v>
      </c>
      <c r="L6" s="36">
        <v>1</v>
      </c>
      <c r="N6" s="57">
        <v>3</v>
      </c>
      <c r="O6" s="57" t="s">
        <v>202</v>
      </c>
      <c r="P6" s="58"/>
      <c r="Q6" s="58"/>
      <c r="S6" s="134" t="s">
        <v>104</v>
      </c>
      <c r="T6" s="135"/>
      <c r="U6" s="135"/>
      <c r="V6" s="135"/>
      <c r="W6" s="51"/>
      <c r="X6" s="71">
        <v>3.2</v>
      </c>
      <c r="Y6" s="111">
        <f t="shared" si="1"/>
        <v>0</v>
      </c>
      <c r="Z6" s="68">
        <v>3</v>
      </c>
      <c r="AA6" s="62">
        <f t="shared" si="2"/>
        <v>0</v>
      </c>
      <c r="AB6" s="63"/>
      <c r="AC6" s="60"/>
      <c r="AD6" s="60"/>
      <c r="AE6" s="63"/>
      <c r="AF6" s="107"/>
      <c r="AG6" s="107"/>
      <c r="AH6" s="107"/>
      <c r="AI6" s="107"/>
      <c r="AJ6" s="107"/>
    </row>
    <row r="7" spans="1:36" s="20" customFormat="1" ht="15.75" customHeight="1">
      <c r="A7" s="21">
        <v>3</v>
      </c>
      <c r="B7" s="38"/>
      <c r="C7" s="39"/>
      <c r="D7" s="39"/>
      <c r="E7" s="38"/>
      <c r="F7" s="38"/>
      <c r="G7" s="39"/>
      <c r="H7" s="22"/>
      <c r="I7" s="34">
        <f t="shared" si="3"/>
        <v>0</v>
      </c>
      <c r="K7" s="23" t="s">
        <v>86</v>
      </c>
      <c r="L7" s="36">
        <v>6</v>
      </c>
      <c r="N7" s="57">
        <v>4</v>
      </c>
      <c r="O7" s="57" t="s">
        <v>202</v>
      </c>
      <c r="P7" s="58"/>
      <c r="Q7" s="58"/>
      <c r="S7" s="131" t="str">
        <f>$F$1&amp;"B"</f>
        <v>B</v>
      </c>
      <c r="T7" s="132" t="s">
        <v>118</v>
      </c>
      <c r="U7" s="132" t="s">
        <v>121</v>
      </c>
      <c r="V7" s="132" t="s">
        <v>124</v>
      </c>
      <c r="W7" s="51"/>
      <c r="X7" s="71">
        <v>3.3</v>
      </c>
      <c r="Y7" s="111">
        <f t="shared" si="1"/>
        <v>0</v>
      </c>
      <c r="Z7" s="68">
        <v>4</v>
      </c>
      <c r="AA7" s="62">
        <f t="shared" si="2"/>
        <v>0</v>
      </c>
      <c r="AB7" s="63"/>
      <c r="AC7" s="60"/>
      <c r="AD7" s="60"/>
      <c r="AE7" s="63"/>
      <c r="AF7" s="107"/>
      <c r="AG7" s="107"/>
      <c r="AH7" s="107"/>
      <c r="AI7" s="107"/>
      <c r="AJ7" s="107"/>
    </row>
    <row r="8" spans="1:36" s="20" customFormat="1" ht="15.75" customHeight="1">
      <c r="A8" s="21">
        <v>4</v>
      </c>
      <c r="B8" s="38"/>
      <c r="C8" s="39"/>
      <c r="D8" s="39"/>
      <c r="E8" s="38"/>
      <c r="F8" s="38"/>
      <c r="G8" s="39"/>
      <c r="H8" s="22"/>
      <c r="I8" s="34">
        <f t="shared" si="3"/>
        <v>0</v>
      </c>
      <c r="K8" s="23" t="s">
        <v>85</v>
      </c>
      <c r="L8" s="36">
        <v>4</v>
      </c>
      <c r="N8" s="57">
        <v>5</v>
      </c>
      <c r="O8" s="57" t="s">
        <v>202</v>
      </c>
      <c r="P8" s="58"/>
      <c r="Q8" s="58"/>
      <c r="S8" s="136" t="s">
        <v>94</v>
      </c>
      <c r="T8" s="137"/>
      <c r="U8" s="137"/>
      <c r="V8" s="137"/>
      <c r="X8" s="71">
        <v>3.4</v>
      </c>
      <c r="Y8" s="111">
        <f t="shared" si="1"/>
        <v>0</v>
      </c>
      <c r="Z8" s="68">
        <v>5</v>
      </c>
      <c r="AA8" s="62">
        <f t="shared" si="2"/>
        <v>0</v>
      </c>
      <c r="AB8" s="63"/>
      <c r="AC8" s="60"/>
      <c r="AD8" s="60"/>
      <c r="AE8" s="63"/>
      <c r="AF8" s="107"/>
      <c r="AG8" s="107"/>
      <c r="AH8" s="107"/>
      <c r="AI8" s="107"/>
      <c r="AJ8" s="107"/>
    </row>
    <row r="9" spans="1:36" s="20" customFormat="1" ht="15.75" customHeight="1">
      <c r="A9" s="21">
        <v>5</v>
      </c>
      <c r="B9" s="38"/>
      <c r="C9" s="39"/>
      <c r="D9" s="39"/>
      <c r="E9" s="38"/>
      <c r="F9" s="38"/>
      <c r="G9" s="39"/>
      <c r="H9" s="22"/>
      <c r="I9" s="34">
        <f t="shared" si="3"/>
        <v>0</v>
      </c>
      <c r="K9" s="23" t="s">
        <v>84</v>
      </c>
      <c r="L9" s="36">
        <v>3</v>
      </c>
      <c r="N9" s="57">
        <v>6</v>
      </c>
      <c r="O9" s="57" t="s">
        <v>202</v>
      </c>
      <c r="P9" s="58"/>
      <c r="Q9" s="58"/>
      <c r="S9" s="134" t="s">
        <v>104</v>
      </c>
      <c r="T9" s="135"/>
      <c r="U9" s="135"/>
      <c r="V9" s="135"/>
      <c r="X9" s="71">
        <v>3.5</v>
      </c>
      <c r="Y9" s="111">
        <f t="shared" si="1"/>
        <v>0</v>
      </c>
      <c r="Z9" s="68">
        <v>6</v>
      </c>
      <c r="AA9" s="62">
        <f t="shared" si="2"/>
        <v>0</v>
      </c>
      <c r="AB9" s="63"/>
      <c r="AC9" s="60"/>
      <c r="AD9" s="60"/>
      <c r="AE9" s="63"/>
      <c r="AF9" s="107"/>
      <c r="AG9" s="107"/>
      <c r="AH9" s="107"/>
      <c r="AI9" s="107"/>
      <c r="AJ9" s="107"/>
    </row>
    <row r="10" spans="1:36" s="20" customFormat="1" ht="15.75" customHeight="1">
      <c r="A10" s="21">
        <v>6</v>
      </c>
      <c r="B10" s="38"/>
      <c r="C10" s="39"/>
      <c r="D10" s="39"/>
      <c r="E10" s="38"/>
      <c r="F10" s="38"/>
      <c r="G10" s="39"/>
      <c r="H10" s="22"/>
      <c r="I10" s="34">
        <f t="shared" si="3"/>
        <v>0</v>
      </c>
      <c r="K10" s="23" t="s">
        <v>80</v>
      </c>
      <c r="L10" s="36">
        <v>3</v>
      </c>
      <c r="N10" s="57">
        <v>7</v>
      </c>
      <c r="O10" s="57" t="s">
        <v>202</v>
      </c>
      <c r="P10" s="58"/>
      <c r="Q10" s="58"/>
      <c r="S10" s="131" t="str">
        <f>$F$1&amp;"C"</f>
        <v>C</v>
      </c>
      <c r="T10" s="132" t="s">
        <v>118</v>
      </c>
      <c r="U10" s="132" t="s">
        <v>121</v>
      </c>
      <c r="V10" s="132" t="s">
        <v>124</v>
      </c>
      <c r="X10" s="71">
        <v>3.6</v>
      </c>
      <c r="Y10" s="111">
        <f t="shared" si="1"/>
        <v>0</v>
      </c>
      <c r="Z10" s="68">
        <v>7</v>
      </c>
      <c r="AA10" s="62">
        <f t="shared" si="2"/>
        <v>0</v>
      </c>
      <c r="AB10" s="63"/>
      <c r="AC10" s="60"/>
      <c r="AD10" s="60"/>
      <c r="AE10" s="63"/>
      <c r="AF10" s="107"/>
      <c r="AG10" s="107"/>
      <c r="AH10" s="107"/>
      <c r="AI10" s="107"/>
      <c r="AJ10" s="107"/>
    </row>
    <row r="11" spans="1:36" s="20" customFormat="1" ht="15.75" customHeight="1">
      <c r="A11" s="21">
        <v>7</v>
      </c>
      <c r="B11" s="38"/>
      <c r="C11" s="39"/>
      <c r="D11" s="39"/>
      <c r="E11" s="38"/>
      <c r="F11" s="38"/>
      <c r="G11" s="39"/>
      <c r="H11" s="22"/>
      <c r="I11" s="34">
        <f t="shared" si="3"/>
        <v>0</v>
      </c>
      <c r="K11" s="23" t="s">
        <v>77</v>
      </c>
      <c r="L11" s="36">
        <v>10</v>
      </c>
      <c r="N11" s="57">
        <v>8</v>
      </c>
      <c r="O11" s="57" t="s">
        <v>202</v>
      </c>
      <c r="P11" s="58"/>
      <c r="Q11" s="58"/>
      <c r="S11" s="136" t="s">
        <v>94</v>
      </c>
      <c r="T11" s="137"/>
      <c r="U11" s="137"/>
      <c r="V11" s="137"/>
      <c r="X11" s="71" t="s">
        <v>110</v>
      </c>
      <c r="Y11" s="111">
        <f t="shared" si="1"/>
        <v>0</v>
      </c>
      <c r="Z11" s="62">
        <v>8</v>
      </c>
      <c r="AA11" s="62">
        <f t="shared" si="2"/>
        <v>0</v>
      </c>
      <c r="AB11" s="63"/>
      <c r="AC11" s="60"/>
      <c r="AD11" s="60"/>
      <c r="AE11" s="63"/>
      <c r="AF11" s="107"/>
      <c r="AG11" s="107"/>
      <c r="AH11" s="107"/>
      <c r="AI11" s="107"/>
      <c r="AJ11" s="107"/>
    </row>
    <row r="12" spans="1:36" s="20" customFormat="1" ht="15.75" customHeight="1">
      <c r="A12" s="21">
        <v>8</v>
      </c>
      <c r="B12" s="38"/>
      <c r="C12" s="39"/>
      <c r="D12" s="39"/>
      <c r="E12" s="38"/>
      <c r="F12" s="38"/>
      <c r="G12" s="39"/>
      <c r="H12" s="22"/>
      <c r="I12" s="34">
        <f t="shared" si="3"/>
        <v>0</v>
      </c>
      <c r="K12" s="23" t="s">
        <v>75</v>
      </c>
      <c r="L12" s="36">
        <v>4</v>
      </c>
      <c r="N12" s="57">
        <v>9</v>
      </c>
      <c r="O12" s="57" t="s">
        <v>202</v>
      </c>
      <c r="P12" s="58"/>
      <c r="Q12" s="58"/>
      <c r="S12" s="134" t="s">
        <v>104</v>
      </c>
      <c r="T12" s="135"/>
      <c r="U12" s="135"/>
      <c r="V12" s="135"/>
      <c r="X12" s="109" t="s">
        <v>112</v>
      </c>
      <c r="Y12" s="111">
        <f t="shared" si="1"/>
        <v>0</v>
      </c>
      <c r="Z12" s="62">
        <v>9</v>
      </c>
      <c r="AA12" s="62">
        <f t="shared" si="2"/>
        <v>0</v>
      </c>
      <c r="AB12" s="63"/>
      <c r="AC12" s="60"/>
      <c r="AD12" s="60"/>
      <c r="AE12" s="63"/>
      <c r="AF12" s="107"/>
      <c r="AG12" s="107"/>
      <c r="AH12" s="107"/>
      <c r="AI12" s="107"/>
      <c r="AJ12" s="107"/>
    </row>
    <row r="13" spans="1:36" s="20" customFormat="1" ht="15.75" customHeight="1">
      <c r="A13" s="21">
        <v>9</v>
      </c>
      <c r="B13" s="38"/>
      <c r="C13" s="39"/>
      <c r="D13" s="39"/>
      <c r="E13" s="38"/>
      <c r="F13" s="38"/>
      <c r="G13" s="39"/>
      <c r="H13" s="22"/>
      <c r="I13" s="34">
        <f t="shared" si="3"/>
        <v>0</v>
      </c>
      <c r="K13" s="23" t="s">
        <v>83</v>
      </c>
      <c r="L13" s="36">
        <v>4</v>
      </c>
      <c r="N13" s="57">
        <v>10</v>
      </c>
      <c r="O13" s="57" t="s">
        <v>202</v>
      </c>
      <c r="P13" s="58"/>
      <c r="Q13" s="58"/>
      <c r="S13" s="131" t="str">
        <f>$F$1&amp;"D"</f>
        <v>D</v>
      </c>
      <c r="T13" s="132" t="s">
        <v>118</v>
      </c>
      <c r="U13" s="132" t="s">
        <v>121</v>
      </c>
      <c r="V13" s="132" t="s">
        <v>124</v>
      </c>
      <c r="X13" s="71" t="s">
        <v>111</v>
      </c>
      <c r="Y13" s="111">
        <f t="shared" si="1"/>
        <v>0</v>
      </c>
      <c r="Z13" s="62">
        <v>10</v>
      </c>
      <c r="AA13" s="62">
        <f t="shared" si="2"/>
        <v>0</v>
      </c>
      <c r="AB13" s="63"/>
      <c r="AC13" s="60"/>
      <c r="AD13" s="60"/>
      <c r="AE13" s="63"/>
      <c r="AF13" s="107"/>
      <c r="AG13" s="107"/>
      <c r="AH13" s="107"/>
      <c r="AI13" s="107"/>
      <c r="AJ13" s="107"/>
    </row>
    <row r="14" spans="1:36" s="20" customFormat="1" ht="15.75" customHeight="1" thickBot="1">
      <c r="A14" s="21">
        <v>10</v>
      </c>
      <c r="B14" s="38"/>
      <c r="C14" s="39"/>
      <c r="D14" s="39"/>
      <c r="E14" s="38"/>
      <c r="F14" s="38"/>
      <c r="G14" s="39"/>
      <c r="H14" s="22"/>
      <c r="I14" s="34">
        <f t="shared" si="3"/>
        <v>0</v>
      </c>
      <c r="K14" s="23" t="s">
        <v>81</v>
      </c>
      <c r="L14" s="36">
        <f t="shared" si="0"/>
        <v>0</v>
      </c>
      <c r="N14" s="57">
        <v>11</v>
      </c>
      <c r="O14" s="57" t="s">
        <v>202</v>
      </c>
      <c r="P14" s="58"/>
      <c r="Q14" s="58"/>
      <c r="S14" s="138" t="s">
        <v>94</v>
      </c>
      <c r="T14" s="137"/>
      <c r="U14" s="137"/>
      <c r="V14" s="137"/>
      <c r="X14" s="110" t="s">
        <v>113</v>
      </c>
      <c r="Y14" s="111">
        <f t="shared" si="1"/>
        <v>0</v>
      </c>
      <c r="Z14" s="62">
        <v>11</v>
      </c>
      <c r="AA14" s="62">
        <f t="shared" si="2"/>
        <v>0</v>
      </c>
      <c r="AB14" s="63"/>
      <c r="AC14" s="60"/>
      <c r="AD14" s="60"/>
      <c r="AE14" s="63"/>
      <c r="AF14" s="107"/>
      <c r="AG14" s="107"/>
      <c r="AH14" s="107"/>
      <c r="AI14" s="107"/>
      <c r="AJ14" s="107"/>
    </row>
    <row r="15" spans="1:36" s="20" customFormat="1" ht="15.75" customHeight="1">
      <c r="A15" s="21">
        <v>11</v>
      </c>
      <c r="B15" s="38"/>
      <c r="C15" s="39"/>
      <c r="D15" s="39"/>
      <c r="E15" s="38"/>
      <c r="F15" s="38"/>
      <c r="G15" s="39"/>
      <c r="H15" s="22"/>
      <c r="I15" s="34">
        <f t="shared" si="3"/>
        <v>0</v>
      </c>
      <c r="K15" s="23" t="s">
        <v>79</v>
      </c>
      <c r="L15" s="36">
        <f t="shared" si="0"/>
        <v>0</v>
      </c>
      <c r="N15" s="57">
        <v>12</v>
      </c>
      <c r="O15" s="57" t="s">
        <v>202</v>
      </c>
      <c r="P15" s="58"/>
      <c r="Q15" s="58"/>
      <c r="S15" s="134" t="s">
        <v>104</v>
      </c>
      <c r="T15" s="135"/>
      <c r="U15" s="135"/>
      <c r="V15" s="135"/>
      <c r="X15" s="127" t="s">
        <v>141</v>
      </c>
      <c r="Y15" s="126">
        <f>SUM(Y4:Y14)</f>
        <v>0</v>
      </c>
      <c r="Z15" s="62">
        <v>12</v>
      </c>
      <c r="AA15" s="62">
        <f t="shared" si="2"/>
        <v>0</v>
      </c>
      <c r="AB15" s="63"/>
      <c r="AC15" s="60"/>
      <c r="AD15" s="60"/>
      <c r="AE15" s="63"/>
      <c r="AF15" s="107"/>
      <c r="AG15" s="107"/>
      <c r="AH15" s="107"/>
      <c r="AI15" s="107"/>
      <c r="AJ15" s="107"/>
    </row>
    <row r="16" spans="1:36" s="20" customFormat="1" ht="15.75" customHeight="1">
      <c r="A16" s="21">
        <v>12</v>
      </c>
      <c r="B16" s="38"/>
      <c r="C16" s="39"/>
      <c r="D16" s="39"/>
      <c r="E16" s="38"/>
      <c r="F16" s="38"/>
      <c r="G16" s="39"/>
      <c r="H16" s="22"/>
      <c r="I16" s="34">
        <f t="shared" si="3"/>
        <v>0</v>
      </c>
      <c r="K16" s="23" t="s">
        <v>78</v>
      </c>
      <c r="L16" s="36">
        <f t="shared" si="0"/>
        <v>0</v>
      </c>
      <c r="N16" s="57">
        <v>13</v>
      </c>
      <c r="O16" s="57" t="s">
        <v>202</v>
      </c>
      <c r="P16" s="58"/>
      <c r="Q16" s="58"/>
      <c r="S16" s="131" t="str">
        <f>$F$1&amp;"E"</f>
        <v>E</v>
      </c>
      <c r="T16" s="132" t="s">
        <v>118</v>
      </c>
      <c r="U16" s="132" t="s">
        <v>121</v>
      </c>
      <c r="V16" s="132" t="s">
        <v>124</v>
      </c>
      <c r="Z16" s="62">
        <v>13</v>
      </c>
      <c r="AA16" s="62">
        <f t="shared" si="2"/>
        <v>0</v>
      </c>
      <c r="AB16" s="63"/>
      <c r="AC16" s="60"/>
      <c r="AD16" s="60"/>
      <c r="AE16" s="63"/>
      <c r="AF16" s="107"/>
      <c r="AG16" s="107"/>
      <c r="AH16" s="107"/>
      <c r="AI16" s="107"/>
      <c r="AJ16" s="107"/>
    </row>
    <row r="17" spans="1:36" s="20" customFormat="1" ht="15.75" customHeight="1">
      <c r="A17" s="21">
        <v>13</v>
      </c>
      <c r="B17" s="38"/>
      <c r="C17" s="39"/>
      <c r="D17" s="39"/>
      <c r="E17" s="38"/>
      <c r="F17" s="38"/>
      <c r="G17" s="39"/>
      <c r="H17" s="22"/>
      <c r="I17" s="34">
        <f t="shared" si="3"/>
        <v>0</v>
      </c>
      <c r="K17" s="23" t="s">
        <v>74</v>
      </c>
      <c r="L17" s="36">
        <f>COUNTIF($B$5:$B$73,#REF!)</f>
        <v>0</v>
      </c>
      <c r="N17" s="57">
        <v>14</v>
      </c>
      <c r="O17" s="57" t="s">
        <v>202</v>
      </c>
      <c r="P17" s="58"/>
      <c r="Q17" s="58"/>
      <c r="S17" s="138" t="s">
        <v>94</v>
      </c>
      <c r="T17" s="137"/>
      <c r="U17" s="137"/>
      <c r="V17" s="137"/>
      <c r="Z17" s="62">
        <v>14</v>
      </c>
      <c r="AA17" s="62">
        <f t="shared" si="2"/>
        <v>0</v>
      </c>
      <c r="AB17" s="63"/>
      <c r="AC17" s="60"/>
      <c r="AD17" s="60"/>
      <c r="AE17" s="63"/>
      <c r="AF17" s="107"/>
      <c r="AG17" s="107"/>
      <c r="AH17" s="107"/>
      <c r="AI17" s="107"/>
      <c r="AJ17" s="107"/>
    </row>
    <row r="18" spans="1:36" s="20" customFormat="1" ht="15.75" customHeight="1">
      <c r="A18" s="21">
        <v>14</v>
      </c>
      <c r="B18" s="38"/>
      <c r="C18" s="39"/>
      <c r="D18" s="39"/>
      <c r="E18" s="38"/>
      <c r="F18" s="38"/>
      <c r="G18" s="39"/>
      <c r="H18" s="22"/>
      <c r="I18" s="34">
        <f t="shared" si="3"/>
        <v>0</v>
      </c>
      <c r="K18" s="23" t="s">
        <v>72</v>
      </c>
      <c r="L18" s="36">
        <f>COUNTIF($B$5:$B$73,K17)</f>
        <v>0</v>
      </c>
      <c r="N18" s="57">
        <v>15</v>
      </c>
      <c r="O18" s="57" t="s">
        <v>202</v>
      </c>
      <c r="P18" s="58"/>
      <c r="Q18" s="58"/>
      <c r="S18" s="134" t="s">
        <v>104</v>
      </c>
      <c r="T18" s="135"/>
      <c r="U18" s="135"/>
      <c r="V18" s="135"/>
      <c r="Z18" s="62">
        <v>15</v>
      </c>
      <c r="AA18" s="62">
        <f t="shared" si="2"/>
        <v>0</v>
      </c>
      <c r="AB18" s="63"/>
      <c r="AC18" s="60"/>
      <c r="AD18" s="60"/>
      <c r="AE18" s="63"/>
      <c r="AF18" s="107"/>
      <c r="AG18" s="107"/>
      <c r="AH18" s="107"/>
      <c r="AI18" s="107"/>
      <c r="AJ18" s="107"/>
    </row>
    <row r="19" spans="1:36" s="20" customFormat="1" ht="15.75" customHeight="1">
      <c r="A19" s="21">
        <v>15</v>
      </c>
      <c r="B19" s="38"/>
      <c r="C19" s="39"/>
      <c r="D19" s="39"/>
      <c r="E19" s="38"/>
      <c r="F19" s="38"/>
      <c r="G19" s="39"/>
      <c r="H19" s="22"/>
      <c r="I19" s="34">
        <f t="shared" si="3"/>
        <v>0</v>
      </c>
      <c r="K19" s="23"/>
      <c r="L19" s="36"/>
      <c r="N19" s="57">
        <v>16</v>
      </c>
      <c r="O19" s="57" t="s">
        <v>202</v>
      </c>
      <c r="P19" s="58"/>
      <c r="Q19" s="58"/>
      <c r="S19" s="131" t="str">
        <f>$F$1&amp;"F"</f>
        <v>F</v>
      </c>
      <c r="T19" s="132" t="s">
        <v>118</v>
      </c>
      <c r="U19" s="132" t="s">
        <v>121</v>
      </c>
      <c r="V19" s="132" t="s">
        <v>124</v>
      </c>
      <c r="Z19" s="62">
        <v>16</v>
      </c>
      <c r="AA19" s="62">
        <f t="shared" si="2"/>
        <v>0</v>
      </c>
      <c r="AB19" s="63"/>
      <c r="AC19" s="60"/>
      <c r="AD19" s="60"/>
      <c r="AE19" s="63"/>
      <c r="AF19" s="107"/>
      <c r="AG19" s="107"/>
      <c r="AH19" s="107"/>
      <c r="AI19" s="107"/>
      <c r="AJ19" s="107"/>
    </row>
    <row r="20" spans="1:36" s="20" customFormat="1" ht="15.75" customHeight="1">
      <c r="A20" s="21">
        <v>16</v>
      </c>
      <c r="B20" s="38"/>
      <c r="C20" s="39"/>
      <c r="D20" s="39"/>
      <c r="E20" s="38"/>
      <c r="F20" s="38"/>
      <c r="G20" s="39"/>
      <c r="H20" s="22"/>
      <c r="I20" s="34">
        <f t="shared" si="3"/>
        <v>0</v>
      </c>
      <c r="K20" s="24" t="s">
        <v>71</v>
      </c>
      <c r="L20" s="36"/>
      <c r="N20" s="57">
        <v>17</v>
      </c>
      <c r="O20" s="57" t="s">
        <v>202</v>
      </c>
      <c r="P20" s="58"/>
      <c r="Q20" s="58"/>
      <c r="S20" s="138" t="s">
        <v>94</v>
      </c>
      <c r="T20" s="137"/>
      <c r="U20" s="137"/>
      <c r="V20" s="137"/>
      <c r="Z20" s="62">
        <v>17</v>
      </c>
      <c r="AA20" s="62">
        <f t="shared" si="2"/>
        <v>0</v>
      </c>
      <c r="AB20" s="63"/>
      <c r="AC20" s="60"/>
      <c r="AD20" s="60"/>
      <c r="AE20" s="63"/>
      <c r="AF20" s="107"/>
      <c r="AG20" s="107"/>
      <c r="AH20" s="107"/>
      <c r="AI20" s="107"/>
      <c r="AJ20" s="107"/>
    </row>
    <row r="21" spans="1:36" s="20" customFormat="1" ht="15.75" customHeight="1">
      <c r="A21" s="21">
        <v>17</v>
      </c>
      <c r="B21" s="38"/>
      <c r="C21" s="39"/>
      <c r="D21" s="39"/>
      <c r="E21" s="38"/>
      <c r="F21" s="38"/>
      <c r="G21" s="39"/>
      <c r="H21" s="22"/>
      <c r="I21" s="34">
        <f t="shared" si="3"/>
        <v>0</v>
      </c>
      <c r="K21" s="25" t="s">
        <v>76</v>
      </c>
      <c r="L21" s="37">
        <f>SUM(L5:L20)</f>
        <v>35</v>
      </c>
      <c r="N21" s="57">
        <v>18</v>
      </c>
      <c r="O21" s="57" t="s">
        <v>202</v>
      </c>
      <c r="P21" s="58"/>
      <c r="Q21" s="58"/>
      <c r="S21" s="134" t="s">
        <v>104</v>
      </c>
      <c r="T21" s="135"/>
      <c r="U21" s="135"/>
      <c r="V21" s="135"/>
      <c r="Z21" s="62">
        <v>18</v>
      </c>
      <c r="AA21" s="62">
        <f t="shared" si="2"/>
        <v>0</v>
      </c>
      <c r="AB21" s="63"/>
      <c r="AC21" s="60"/>
      <c r="AD21" s="60"/>
      <c r="AE21" s="63"/>
      <c r="AF21" s="107"/>
      <c r="AG21" s="107"/>
      <c r="AH21" s="107"/>
      <c r="AI21" s="107"/>
      <c r="AJ21" s="107"/>
    </row>
    <row r="22" spans="1:36" s="20" customFormat="1" ht="15.75" customHeight="1">
      <c r="A22" s="21">
        <v>18</v>
      </c>
      <c r="B22" s="38"/>
      <c r="C22" s="39"/>
      <c r="D22" s="39"/>
      <c r="E22" s="38"/>
      <c r="F22" s="38"/>
      <c r="G22" s="39"/>
      <c r="H22" s="22"/>
      <c r="I22" s="34">
        <f t="shared" si="3"/>
        <v>0</v>
      </c>
      <c r="K22" s="26"/>
      <c r="L22" s="27"/>
      <c r="N22" s="57">
        <v>19</v>
      </c>
      <c r="O22" s="57" t="s">
        <v>202</v>
      </c>
      <c r="P22" s="58"/>
      <c r="Q22" s="58"/>
      <c r="S22" s="131" t="str">
        <f>$F$1&amp;"G"</f>
        <v>G</v>
      </c>
      <c r="T22" s="132" t="s">
        <v>118</v>
      </c>
      <c r="U22" s="132" t="s">
        <v>121</v>
      </c>
      <c r="V22" s="132" t="s">
        <v>124</v>
      </c>
      <c r="Z22" s="62">
        <v>19</v>
      </c>
      <c r="AA22" s="62">
        <f t="shared" si="2"/>
        <v>0</v>
      </c>
      <c r="AB22" s="63"/>
      <c r="AC22" s="60"/>
      <c r="AD22" s="60"/>
      <c r="AE22" s="63"/>
      <c r="AF22" s="107"/>
      <c r="AG22" s="107"/>
      <c r="AH22" s="107"/>
      <c r="AI22" s="107"/>
      <c r="AJ22" s="107"/>
    </row>
    <row r="23" spans="1:36" s="20" customFormat="1" ht="15.75" customHeight="1">
      <c r="A23" s="21">
        <v>19</v>
      </c>
      <c r="B23" s="38"/>
      <c r="C23" s="39"/>
      <c r="D23" s="39"/>
      <c r="E23" s="38"/>
      <c r="F23" s="38"/>
      <c r="G23" s="39"/>
      <c r="H23" s="22"/>
      <c r="I23" s="34">
        <f t="shared" si="3"/>
        <v>0</v>
      </c>
      <c r="N23" s="57">
        <v>20</v>
      </c>
      <c r="O23" s="57" t="s">
        <v>202</v>
      </c>
      <c r="P23" s="58"/>
      <c r="Q23" s="58"/>
      <c r="S23" s="138" t="s">
        <v>94</v>
      </c>
      <c r="T23" s="137"/>
      <c r="U23" s="137"/>
      <c r="V23" s="137"/>
      <c r="Z23" s="62">
        <v>20</v>
      </c>
      <c r="AA23" s="62">
        <f t="shared" si="2"/>
        <v>0</v>
      </c>
      <c r="AB23" s="63"/>
      <c r="AC23" s="60"/>
      <c r="AD23" s="60"/>
      <c r="AE23" s="63"/>
      <c r="AF23" s="107"/>
      <c r="AG23" s="107"/>
      <c r="AH23" s="107"/>
      <c r="AI23" s="107"/>
      <c r="AJ23" s="107"/>
    </row>
    <row r="24" spans="1:36" s="20" customFormat="1" ht="15.75" customHeight="1">
      <c r="A24" s="21">
        <v>20</v>
      </c>
      <c r="B24" s="38"/>
      <c r="C24" s="39"/>
      <c r="D24" s="39"/>
      <c r="E24" s="38"/>
      <c r="F24" s="38"/>
      <c r="G24" s="39"/>
      <c r="H24" s="22"/>
      <c r="I24" s="34">
        <f t="shared" si="3"/>
        <v>0</v>
      </c>
      <c r="S24" s="134" t="s">
        <v>104</v>
      </c>
      <c r="T24" s="135"/>
      <c r="U24" s="135"/>
      <c r="V24" s="135"/>
      <c r="Z24" s="62">
        <v>21</v>
      </c>
      <c r="AA24" s="62">
        <f t="shared" si="2"/>
        <v>0</v>
      </c>
      <c r="AB24" s="63"/>
      <c r="AC24" s="60"/>
      <c r="AD24" s="60"/>
      <c r="AE24" s="63"/>
      <c r="AF24" s="107"/>
      <c r="AG24" s="107"/>
      <c r="AH24" s="107"/>
      <c r="AI24" s="107"/>
      <c r="AJ24" s="107"/>
    </row>
    <row r="25" spans="1:36" s="20" customFormat="1" ht="15.75" customHeight="1">
      <c r="A25" s="21">
        <v>21</v>
      </c>
      <c r="B25" s="38"/>
      <c r="C25" s="39"/>
      <c r="D25" s="39"/>
      <c r="E25" s="38"/>
      <c r="F25" s="38"/>
      <c r="G25" s="39"/>
      <c r="H25" s="22"/>
      <c r="I25" s="34">
        <f t="shared" si="3"/>
        <v>0</v>
      </c>
      <c r="M25" s="20" t="s">
        <v>195</v>
      </c>
      <c r="S25" s="131" t="str">
        <f>$F$1&amp;"H"</f>
        <v>H</v>
      </c>
      <c r="T25" s="132" t="s">
        <v>118</v>
      </c>
      <c r="U25" s="132" t="s">
        <v>121</v>
      </c>
      <c r="V25" s="132" t="s">
        <v>124</v>
      </c>
      <c r="Z25" s="62">
        <v>22</v>
      </c>
      <c r="AA25" s="62">
        <f t="shared" si="2"/>
        <v>0</v>
      </c>
      <c r="AB25" s="63"/>
      <c r="AC25" s="60"/>
      <c r="AD25" s="60"/>
      <c r="AE25" s="63"/>
      <c r="AF25" s="107"/>
      <c r="AG25" s="107"/>
      <c r="AH25" s="107"/>
      <c r="AI25" s="107"/>
      <c r="AJ25" s="107"/>
    </row>
    <row r="26" spans="1:36" s="20" customFormat="1" ht="15.75" customHeight="1">
      <c r="A26" s="21">
        <v>22</v>
      </c>
      <c r="B26" s="38"/>
      <c r="C26" s="39"/>
      <c r="D26" s="39"/>
      <c r="E26" s="38"/>
      <c r="F26" s="38"/>
      <c r="G26" s="39"/>
      <c r="H26" s="22"/>
      <c r="I26" s="34">
        <f t="shared" si="3"/>
        <v>0</v>
      </c>
      <c r="S26" s="138" t="s">
        <v>94</v>
      </c>
      <c r="T26" s="137"/>
      <c r="U26" s="137"/>
      <c r="V26" s="137"/>
      <c r="Z26" s="62">
        <v>23</v>
      </c>
      <c r="AA26" s="62">
        <f t="shared" si="2"/>
        <v>0</v>
      </c>
      <c r="AB26" s="63"/>
      <c r="AC26" s="60"/>
      <c r="AD26" s="60"/>
      <c r="AE26" s="63"/>
      <c r="AF26" s="107"/>
      <c r="AG26" s="107"/>
      <c r="AH26" s="107"/>
      <c r="AI26" s="107"/>
      <c r="AJ26" s="107"/>
    </row>
    <row r="27" spans="1:36" s="20" customFormat="1" ht="15.75" customHeight="1">
      <c r="A27" s="21">
        <v>23</v>
      </c>
      <c r="B27" s="38"/>
      <c r="C27" s="39"/>
      <c r="D27" s="39"/>
      <c r="E27" s="38"/>
      <c r="F27" s="38"/>
      <c r="G27" s="39"/>
      <c r="H27" s="22"/>
      <c r="I27" s="34">
        <f t="shared" si="3"/>
        <v>0</v>
      </c>
      <c r="S27" s="134" t="s">
        <v>104</v>
      </c>
      <c r="T27" s="135"/>
      <c r="U27" s="135"/>
      <c r="V27" s="135"/>
      <c r="Z27" s="62">
        <v>24</v>
      </c>
      <c r="AA27" s="62">
        <f t="shared" si="2"/>
        <v>0</v>
      </c>
      <c r="AB27" s="63"/>
      <c r="AC27" s="60"/>
      <c r="AD27" s="60"/>
      <c r="AE27" s="63"/>
      <c r="AF27" s="107"/>
      <c r="AG27" s="107"/>
      <c r="AH27" s="107"/>
      <c r="AI27" s="107"/>
      <c r="AJ27" s="107"/>
    </row>
    <row r="28" spans="1:36" s="20" customFormat="1" ht="15.75" customHeight="1">
      <c r="A28" s="21">
        <v>24</v>
      </c>
      <c r="B28" s="38"/>
      <c r="C28" s="39"/>
      <c r="D28" s="39"/>
      <c r="E28" s="38"/>
      <c r="F28" s="38"/>
      <c r="G28" s="39"/>
      <c r="H28" s="22"/>
      <c r="I28" s="34">
        <f t="shared" si="3"/>
        <v>0</v>
      </c>
      <c r="S28" s="131" t="str">
        <f>$F$1&amp;"I"</f>
        <v>I</v>
      </c>
      <c r="T28" s="132" t="s">
        <v>118</v>
      </c>
      <c r="U28" s="132" t="s">
        <v>121</v>
      </c>
      <c r="V28" s="132" t="s">
        <v>124</v>
      </c>
      <c r="W28" s="27"/>
      <c r="Z28" s="62">
        <v>25</v>
      </c>
      <c r="AA28" s="62">
        <f t="shared" si="2"/>
        <v>0</v>
      </c>
      <c r="AB28" s="63"/>
      <c r="AC28" s="60"/>
      <c r="AD28" s="60"/>
      <c r="AE28" s="63"/>
      <c r="AF28" s="107"/>
      <c r="AG28" s="107"/>
      <c r="AH28" s="107"/>
      <c r="AI28" s="107"/>
      <c r="AJ28" s="107"/>
    </row>
    <row r="29" spans="1:36" s="20" customFormat="1" ht="15.75" customHeight="1">
      <c r="A29" s="21">
        <v>25</v>
      </c>
      <c r="B29" s="38"/>
      <c r="C29" s="39"/>
      <c r="D29" s="39"/>
      <c r="E29" s="38"/>
      <c r="F29" s="38"/>
      <c r="G29" s="39"/>
      <c r="H29" s="22"/>
      <c r="I29" s="34">
        <f t="shared" si="3"/>
        <v>0</v>
      </c>
      <c r="S29" s="138" t="s">
        <v>94</v>
      </c>
      <c r="T29" s="137"/>
      <c r="U29" s="137"/>
      <c r="V29" s="137"/>
      <c r="W29" s="27"/>
      <c r="AE29" s="71" t="s">
        <v>110</v>
      </c>
      <c r="AF29" s="107"/>
      <c r="AG29" s="107"/>
      <c r="AH29" s="107"/>
      <c r="AI29" s="107"/>
      <c r="AJ29" s="107"/>
    </row>
    <row r="30" spans="1:36" s="20" customFormat="1" ht="15.75" customHeight="1">
      <c r="A30" s="21">
        <v>26</v>
      </c>
      <c r="B30" s="38"/>
      <c r="C30" s="39"/>
      <c r="D30" s="39"/>
      <c r="E30" s="38"/>
      <c r="F30" s="38"/>
      <c r="G30" s="39"/>
      <c r="H30" s="22"/>
      <c r="I30" s="34">
        <f t="shared" si="3"/>
        <v>0</v>
      </c>
      <c r="S30" s="134" t="s">
        <v>104</v>
      </c>
      <c r="T30" s="135"/>
      <c r="U30" s="135"/>
      <c r="V30" s="135"/>
      <c r="W30" s="27"/>
      <c r="AE30" s="71" t="s">
        <v>112</v>
      </c>
      <c r="AF30" s="107"/>
      <c r="AG30" s="107"/>
      <c r="AH30" s="107"/>
      <c r="AI30" s="107"/>
      <c r="AJ30" s="107"/>
    </row>
    <row r="31" spans="1:36" s="20" customFormat="1" ht="15.75" customHeight="1">
      <c r="A31" s="21">
        <v>27</v>
      </c>
      <c r="B31" s="38"/>
      <c r="C31" s="39"/>
      <c r="D31" s="39"/>
      <c r="E31" s="38"/>
      <c r="F31" s="38"/>
      <c r="G31" s="39"/>
      <c r="H31" s="22"/>
      <c r="I31" s="34">
        <f t="shared" si="3"/>
        <v>0</v>
      </c>
      <c r="S31" s="131" t="str">
        <f>$F$1&amp;"ｊ"</f>
        <v>ｊ</v>
      </c>
      <c r="T31" s="132" t="s">
        <v>118</v>
      </c>
      <c r="U31" s="132" t="s">
        <v>121</v>
      </c>
      <c r="V31" s="132" t="s">
        <v>124</v>
      </c>
      <c r="W31" s="27"/>
      <c r="Z31" s="102" t="s">
        <v>116</v>
      </c>
      <c r="AA31" s="49"/>
      <c r="AB31" s="50"/>
      <c r="AC31" s="50"/>
      <c r="AD31" s="50"/>
      <c r="AE31" s="48"/>
      <c r="AF31" s="107"/>
      <c r="AG31" s="107"/>
      <c r="AH31" s="107"/>
      <c r="AI31" s="107"/>
      <c r="AJ31" s="107"/>
    </row>
    <row r="32" spans="1:36" s="20" customFormat="1" ht="15.75" customHeight="1">
      <c r="A32" s="21">
        <v>28</v>
      </c>
      <c r="B32" s="38"/>
      <c r="C32" s="39"/>
      <c r="D32" s="39"/>
      <c r="E32" s="38"/>
      <c r="F32" s="38"/>
      <c r="G32" s="39"/>
      <c r="H32" s="22"/>
      <c r="I32" s="34">
        <f t="shared" si="3"/>
        <v>0</v>
      </c>
      <c r="S32" s="138" t="s">
        <v>94</v>
      </c>
      <c r="T32" s="137"/>
      <c r="U32" s="137"/>
      <c r="V32" s="137"/>
      <c r="W32" s="27"/>
      <c r="Z32" s="51"/>
      <c r="AA32" s="51"/>
      <c r="AB32" s="51"/>
      <c r="AC32" s="51"/>
      <c r="AD32" s="51"/>
      <c r="AF32" s="107"/>
      <c r="AG32" s="107"/>
      <c r="AH32" s="107"/>
      <c r="AI32" s="107"/>
      <c r="AJ32" s="107"/>
    </row>
    <row r="33" spans="1:36" s="20" customFormat="1" ht="15.75" customHeight="1">
      <c r="A33" s="21">
        <v>29</v>
      </c>
      <c r="B33" s="38"/>
      <c r="C33" s="39"/>
      <c r="D33" s="39"/>
      <c r="E33" s="38"/>
      <c r="F33" s="38"/>
      <c r="G33" s="39"/>
      <c r="H33" s="22"/>
      <c r="I33" s="34">
        <f t="shared" si="3"/>
        <v>0</v>
      </c>
      <c r="S33" s="134" t="s">
        <v>104</v>
      </c>
      <c r="T33" s="135"/>
      <c r="U33" s="135"/>
      <c r="V33" s="135"/>
      <c r="Z33" s="189" t="s">
        <v>103</v>
      </c>
      <c r="AA33" s="190"/>
      <c r="AB33" s="54" t="s">
        <v>94</v>
      </c>
      <c r="AC33" s="54" t="s">
        <v>114</v>
      </c>
      <c r="AD33" s="54" t="s">
        <v>104</v>
      </c>
      <c r="AF33" s="107"/>
      <c r="AG33" s="107"/>
      <c r="AH33" s="107"/>
      <c r="AI33" s="107"/>
      <c r="AJ33" s="107"/>
    </row>
    <row r="34" spans="1:36" s="20" customFormat="1" ht="15.75" customHeight="1">
      <c r="A34" s="21">
        <v>30</v>
      </c>
      <c r="B34" s="38"/>
      <c r="C34" s="39"/>
      <c r="D34" s="39"/>
      <c r="E34" s="38"/>
      <c r="F34" s="38"/>
      <c r="G34" s="39"/>
      <c r="H34" s="22"/>
      <c r="I34" s="34">
        <f t="shared" si="3"/>
        <v>0</v>
      </c>
      <c r="S34" s="131" t="str">
        <f>$F$1&amp;"K"</f>
        <v>K</v>
      </c>
      <c r="T34" s="132" t="s">
        <v>118</v>
      </c>
      <c r="U34" s="132" t="s">
        <v>121</v>
      </c>
      <c r="V34" s="132" t="s">
        <v>124</v>
      </c>
      <c r="Z34" s="59">
        <v>1</v>
      </c>
      <c r="AA34" s="59" t="s">
        <v>105</v>
      </c>
      <c r="AB34" s="80"/>
      <c r="AC34" s="61"/>
      <c r="AD34" s="61" t="s">
        <v>198</v>
      </c>
      <c r="AE34" s="65">
        <f>$F$1</f>
        <v>0</v>
      </c>
      <c r="AF34" s="107"/>
      <c r="AG34" s="107"/>
      <c r="AH34" s="107"/>
      <c r="AI34" s="107"/>
      <c r="AJ34" s="107"/>
    </row>
    <row r="35" spans="1:36" s="20" customFormat="1" ht="15.75" customHeight="1">
      <c r="A35" s="21">
        <v>31</v>
      </c>
      <c r="B35" s="38"/>
      <c r="C35" s="39"/>
      <c r="D35" s="39"/>
      <c r="E35" s="38"/>
      <c r="F35" s="38"/>
      <c r="G35" s="39"/>
      <c r="H35" s="22"/>
      <c r="I35" s="34">
        <f t="shared" si="3"/>
        <v>0</v>
      </c>
      <c r="S35" s="138" t="s">
        <v>94</v>
      </c>
      <c r="T35" s="137"/>
      <c r="U35" s="137"/>
      <c r="V35" s="137"/>
      <c r="Z35" s="59">
        <v>2</v>
      </c>
      <c r="AA35" s="59" t="s">
        <v>106</v>
      </c>
      <c r="AB35" s="81"/>
      <c r="AC35" s="61"/>
      <c r="AD35" s="61" t="s">
        <v>198</v>
      </c>
      <c r="AE35" s="65">
        <f>$F$1</f>
        <v>0</v>
      </c>
      <c r="AF35" s="107"/>
      <c r="AG35" s="107"/>
      <c r="AH35" s="107"/>
      <c r="AI35" s="107"/>
      <c r="AJ35" s="107"/>
    </row>
    <row r="36" spans="1:36" s="20" customFormat="1" ht="15.75" customHeight="1">
      <c r="A36" s="21">
        <v>32</v>
      </c>
      <c r="B36" s="38"/>
      <c r="C36" s="39"/>
      <c r="D36" s="39"/>
      <c r="E36" s="38"/>
      <c r="F36" s="38"/>
      <c r="G36" s="39"/>
      <c r="H36" s="22"/>
      <c r="I36" s="34">
        <f t="shared" si="3"/>
        <v>0</v>
      </c>
      <c r="Q36" s="160">
        <v>1</v>
      </c>
      <c r="R36" s="160"/>
      <c r="S36" s="134" t="s">
        <v>104</v>
      </c>
      <c r="T36" s="135"/>
      <c r="U36" s="135"/>
      <c r="V36" s="135"/>
      <c r="AE36" s="170">
        <v>3</v>
      </c>
      <c r="AF36" s="107"/>
      <c r="AG36" s="107"/>
      <c r="AH36" s="107"/>
      <c r="AI36" s="107"/>
      <c r="AJ36" s="107"/>
    </row>
    <row r="37" spans="1:36" s="20" customFormat="1" ht="15.75" customHeight="1">
      <c r="A37" s="21">
        <v>33</v>
      </c>
      <c r="B37" s="38"/>
      <c r="C37" s="39"/>
      <c r="D37" s="39"/>
      <c r="E37" s="38"/>
      <c r="F37" s="38"/>
      <c r="G37" s="39"/>
      <c r="H37" s="22"/>
      <c r="I37" s="34">
        <f t="shared" si="3"/>
        <v>0</v>
      </c>
      <c r="Q37" s="160"/>
      <c r="R37" s="160"/>
      <c r="AE37" s="160"/>
      <c r="AF37" s="107"/>
      <c r="AG37" s="107"/>
      <c r="AH37" s="107"/>
      <c r="AI37" s="107"/>
      <c r="AJ37" s="107"/>
    </row>
    <row r="38" spans="1:36" s="20" customFormat="1" ht="15.75" customHeight="1">
      <c r="A38" s="21">
        <v>34</v>
      </c>
      <c r="B38" s="38"/>
      <c r="C38" s="39"/>
      <c r="D38" s="39"/>
      <c r="E38" s="38"/>
      <c r="F38" s="38"/>
      <c r="G38" s="39"/>
      <c r="H38" s="22"/>
      <c r="I38" s="34">
        <f t="shared" si="3"/>
        <v>0</v>
      </c>
      <c r="AF38" s="107"/>
      <c r="AG38" s="107"/>
      <c r="AH38" s="107"/>
      <c r="AI38" s="107"/>
      <c r="AJ38" s="107"/>
    </row>
    <row r="39" spans="1:36" s="20" customFormat="1" ht="15.75" customHeight="1">
      <c r="A39" s="21">
        <v>35</v>
      </c>
      <c r="B39" s="38"/>
      <c r="C39" s="39"/>
      <c r="D39" s="39"/>
      <c r="E39" s="38"/>
      <c r="F39" s="38"/>
      <c r="G39" s="39"/>
      <c r="H39" s="22"/>
      <c r="I39" s="34">
        <f t="shared" si="3"/>
        <v>0</v>
      </c>
      <c r="AF39" s="107"/>
      <c r="AG39" s="107"/>
      <c r="AH39" s="107"/>
      <c r="AI39" s="107"/>
      <c r="AJ39" s="107"/>
    </row>
    <row r="40" spans="1:36" s="20" customFormat="1" ht="15.75" customHeight="1">
      <c r="A40" s="21">
        <v>36</v>
      </c>
      <c r="B40" s="38"/>
      <c r="C40" s="39"/>
      <c r="D40" s="39"/>
      <c r="E40" s="38"/>
      <c r="F40" s="38"/>
      <c r="G40" s="39"/>
      <c r="H40" s="22"/>
      <c r="I40" s="34">
        <f t="shared" si="3"/>
        <v>0</v>
      </c>
      <c r="S40" s="123"/>
      <c r="T40" s="123"/>
      <c r="U40" s="123"/>
      <c r="V40" s="123"/>
      <c r="W40" s="123"/>
      <c r="X40" s="123"/>
      <c r="Y40" s="123"/>
      <c r="Z40" s="123"/>
      <c r="AA40" s="100"/>
      <c r="AB40" s="101" t="s">
        <v>134</v>
      </c>
      <c r="AC40" s="124"/>
      <c r="AD40" s="124"/>
      <c r="AF40" s="107"/>
      <c r="AG40" s="107"/>
      <c r="AH40" s="107"/>
      <c r="AI40" s="107"/>
      <c r="AJ40" s="107"/>
    </row>
    <row r="41" spans="1:36" s="20" customFormat="1" ht="15.75" customHeight="1">
      <c r="A41" s="21">
        <v>37</v>
      </c>
      <c r="B41" s="38"/>
      <c r="C41" s="39"/>
      <c r="D41" s="39"/>
      <c r="E41" s="38"/>
      <c r="F41" s="38"/>
      <c r="G41" s="39"/>
      <c r="H41" s="22"/>
      <c r="I41" s="34">
        <f t="shared" si="3"/>
        <v>0</v>
      </c>
      <c r="S41" s="101" t="s">
        <v>132</v>
      </c>
      <c r="T41" s="124"/>
      <c r="U41" s="124"/>
      <c r="V41" s="124"/>
      <c r="W41" s="124"/>
      <c r="X41" s="124"/>
      <c r="Y41" s="124"/>
      <c r="Z41" s="124"/>
      <c r="AA41" s="125"/>
      <c r="AB41" s="125"/>
      <c r="AC41" s="125"/>
      <c r="AD41" s="125"/>
      <c r="AF41" s="107"/>
      <c r="AG41" s="107"/>
      <c r="AH41" s="107"/>
      <c r="AI41" s="107"/>
      <c r="AJ41" s="107"/>
    </row>
    <row r="42" spans="1:36" s="20" customFormat="1" ht="15.75" customHeight="1">
      <c r="A42" s="21">
        <v>38</v>
      </c>
      <c r="B42" s="38"/>
      <c r="C42" s="39"/>
      <c r="D42" s="39"/>
      <c r="E42" s="38"/>
      <c r="F42" s="38"/>
      <c r="G42" s="39"/>
      <c r="H42" s="22"/>
      <c r="I42" s="34">
        <f t="shared" si="3"/>
        <v>0</v>
      </c>
      <c r="S42" s="18"/>
      <c r="T42" s="18"/>
      <c r="U42" s="18"/>
      <c r="V42" s="18"/>
      <c r="W42" s="18"/>
      <c r="X42" s="18"/>
      <c r="Y42" s="18"/>
      <c r="Z42" s="18"/>
      <c r="AB42" s="18"/>
      <c r="AC42" s="79" t="s">
        <v>135</v>
      </c>
      <c r="AD42" s="79" t="s">
        <v>136</v>
      </c>
      <c r="AF42" s="107"/>
      <c r="AG42" s="107"/>
      <c r="AH42" s="107"/>
      <c r="AI42" s="107"/>
      <c r="AJ42" s="107"/>
    </row>
    <row r="43" spans="1:36" s="20" customFormat="1" ht="15.75" customHeight="1">
      <c r="A43" s="21">
        <v>39</v>
      </c>
      <c r="B43" s="38"/>
      <c r="C43" s="39"/>
      <c r="D43" s="39"/>
      <c r="E43" s="38"/>
      <c r="F43" s="38"/>
      <c r="G43" s="39"/>
      <c r="H43" s="22"/>
      <c r="I43" s="34">
        <f t="shared" si="3"/>
        <v>0</v>
      </c>
      <c r="S43" s="73">
        <f>$F$1</f>
        <v>0</v>
      </c>
      <c r="T43" s="66" t="s">
        <v>118</v>
      </c>
      <c r="U43" s="66" t="s">
        <v>119</v>
      </c>
      <c r="V43" s="66" t="s">
        <v>120</v>
      </c>
      <c r="W43" s="66" t="s">
        <v>121</v>
      </c>
      <c r="X43" s="66" t="s">
        <v>122</v>
      </c>
      <c r="Y43" s="66" t="s">
        <v>123</v>
      </c>
      <c r="Z43" s="66" t="s">
        <v>124</v>
      </c>
      <c r="AB43" s="139">
        <v>1</v>
      </c>
      <c r="AC43" s="140"/>
      <c r="AD43" s="139"/>
      <c r="AF43" s="107"/>
      <c r="AG43" s="107"/>
      <c r="AH43" s="107"/>
      <c r="AI43" s="107"/>
      <c r="AJ43" s="107"/>
    </row>
    <row r="44" spans="1:36" s="20" customFormat="1" ht="15.75" customHeight="1">
      <c r="A44" s="21">
        <v>40</v>
      </c>
      <c r="B44" s="38"/>
      <c r="C44" s="39"/>
      <c r="D44" s="39"/>
      <c r="E44" s="38"/>
      <c r="F44" s="38"/>
      <c r="G44" s="39"/>
      <c r="H44" s="22"/>
      <c r="I44" s="34">
        <f t="shared" si="3"/>
        <v>0</v>
      </c>
      <c r="S44" s="74" t="s">
        <v>94</v>
      </c>
      <c r="T44" s="80"/>
      <c r="U44" s="80"/>
      <c r="V44" s="80"/>
      <c r="W44" s="80"/>
      <c r="X44" s="80"/>
      <c r="Y44" s="80"/>
      <c r="Z44" s="80"/>
      <c r="AB44" s="139">
        <v>2</v>
      </c>
      <c r="AC44" s="141"/>
      <c r="AD44" s="139"/>
      <c r="AF44" s="107"/>
      <c r="AG44" s="107"/>
      <c r="AH44" s="107"/>
      <c r="AI44" s="107"/>
      <c r="AJ44" s="107"/>
    </row>
    <row r="45" spans="1:36" s="20" customFormat="1" ht="15.75" customHeight="1">
      <c r="A45" s="21">
        <v>41</v>
      </c>
      <c r="B45" s="38"/>
      <c r="C45" s="39"/>
      <c r="D45" s="39"/>
      <c r="E45" s="38"/>
      <c r="F45" s="38"/>
      <c r="G45" s="39"/>
      <c r="H45" s="22"/>
      <c r="I45" s="34">
        <f t="shared" si="3"/>
        <v>0</v>
      </c>
      <c r="S45" s="75" t="s">
        <v>125</v>
      </c>
      <c r="T45" s="191" t="s">
        <v>126</v>
      </c>
      <c r="U45" s="191"/>
      <c r="V45" s="191" t="s">
        <v>127</v>
      </c>
      <c r="W45" s="191"/>
      <c r="X45" s="78" t="s">
        <v>128</v>
      </c>
      <c r="Y45" s="192" t="s">
        <v>129</v>
      </c>
      <c r="Z45" s="193"/>
      <c r="AB45" s="139">
        <v>3</v>
      </c>
      <c r="AC45" s="141"/>
      <c r="AD45" s="139"/>
      <c r="AF45" s="107"/>
      <c r="AG45" s="107"/>
      <c r="AH45" s="107"/>
      <c r="AI45" s="107"/>
      <c r="AJ45" s="107"/>
    </row>
    <row r="46" spans="1:36" s="20" customFormat="1" ht="15.75" customHeight="1">
      <c r="A46" s="21">
        <v>42</v>
      </c>
      <c r="B46" s="38"/>
      <c r="C46" s="39"/>
      <c r="D46" s="39"/>
      <c r="E46" s="38"/>
      <c r="F46" s="38"/>
      <c r="G46" s="39"/>
      <c r="H46" s="22"/>
      <c r="I46" s="34">
        <f t="shared" si="3"/>
        <v>0</v>
      </c>
      <c r="S46" s="18"/>
      <c r="T46" s="18"/>
      <c r="U46" s="18"/>
      <c r="V46" s="18"/>
      <c r="W46" s="18"/>
      <c r="X46" s="18"/>
      <c r="Y46" s="18"/>
      <c r="Z46" s="18"/>
      <c r="AB46" s="139">
        <v>4</v>
      </c>
      <c r="AC46" s="141"/>
      <c r="AD46" s="139"/>
      <c r="AF46" s="107"/>
      <c r="AG46" s="107"/>
      <c r="AH46" s="107"/>
      <c r="AI46" s="107"/>
      <c r="AJ46" s="107"/>
    </row>
    <row r="47" spans="1:36" s="20" customFormat="1" ht="15.75" customHeight="1">
      <c r="A47" s="21">
        <v>43</v>
      </c>
      <c r="B47" s="38"/>
      <c r="C47" s="39"/>
      <c r="D47" s="39"/>
      <c r="E47" s="38"/>
      <c r="F47" s="38"/>
      <c r="G47" s="39"/>
      <c r="H47" s="22"/>
      <c r="I47" s="34">
        <f t="shared" si="3"/>
        <v>0</v>
      </c>
      <c r="S47" s="18"/>
      <c r="T47" s="18"/>
      <c r="U47" s="18"/>
      <c r="V47" s="18"/>
      <c r="W47" s="18"/>
      <c r="X47" s="18"/>
      <c r="Y47" s="18"/>
      <c r="Z47" s="18"/>
      <c r="AB47" s="139">
        <v>5</v>
      </c>
      <c r="AC47" s="141"/>
      <c r="AD47" s="139"/>
      <c r="AF47" s="107"/>
      <c r="AG47" s="107"/>
      <c r="AH47" s="107"/>
      <c r="AI47" s="107"/>
      <c r="AJ47" s="107"/>
    </row>
    <row r="48" spans="1:36" s="20" customFormat="1" ht="15.75" customHeight="1">
      <c r="A48" s="21">
        <v>44</v>
      </c>
      <c r="B48" s="38"/>
      <c r="C48" s="39"/>
      <c r="D48" s="39"/>
      <c r="E48" s="38"/>
      <c r="F48" s="38"/>
      <c r="G48" s="39"/>
      <c r="H48" s="22"/>
      <c r="I48" s="34">
        <f t="shared" si="3"/>
        <v>0</v>
      </c>
      <c r="S48" s="18"/>
      <c r="T48" s="18"/>
      <c r="U48" s="18"/>
      <c r="V48" s="18"/>
      <c r="W48" s="18"/>
      <c r="X48" s="18"/>
      <c r="Y48" s="18"/>
      <c r="Z48" s="18"/>
      <c r="AB48" s="139">
        <v>6</v>
      </c>
      <c r="AC48" s="141"/>
      <c r="AD48" s="139"/>
      <c r="AF48" s="107"/>
      <c r="AG48" s="107"/>
      <c r="AH48" s="107"/>
      <c r="AI48" s="107"/>
      <c r="AJ48" s="107"/>
    </row>
    <row r="49" spans="1:36" s="20" customFormat="1" ht="15.75" customHeight="1">
      <c r="A49" s="21">
        <v>45</v>
      </c>
      <c r="B49" s="38"/>
      <c r="C49" s="39"/>
      <c r="D49" s="39"/>
      <c r="E49" s="38"/>
      <c r="F49" s="38"/>
      <c r="G49" s="39"/>
      <c r="H49" s="22"/>
      <c r="I49" s="34">
        <f t="shared" si="3"/>
        <v>0</v>
      </c>
      <c r="S49" s="18"/>
      <c r="T49" s="18"/>
      <c r="U49" s="18"/>
      <c r="V49" s="18"/>
      <c r="W49" s="18"/>
      <c r="X49" s="18"/>
      <c r="Y49" s="18"/>
      <c r="Z49" s="18"/>
      <c r="AB49" s="139">
        <v>7</v>
      </c>
      <c r="AC49" s="141"/>
      <c r="AD49" s="139"/>
      <c r="AF49" s="107"/>
      <c r="AG49" s="107"/>
      <c r="AH49" s="107"/>
      <c r="AI49" s="107"/>
      <c r="AJ49" s="107"/>
    </row>
    <row r="50" spans="1:36" s="20" customFormat="1" ht="15.75" customHeight="1">
      <c r="A50" s="21">
        <v>46</v>
      </c>
      <c r="B50" s="38"/>
      <c r="C50" s="39"/>
      <c r="D50" s="39"/>
      <c r="E50" s="38"/>
      <c r="F50" s="38"/>
      <c r="G50" s="39"/>
      <c r="H50" s="22"/>
      <c r="I50" s="34">
        <f t="shared" si="3"/>
        <v>0</v>
      </c>
      <c r="S50" s="101" t="s">
        <v>133</v>
      </c>
      <c r="T50" s="72"/>
      <c r="U50" s="72"/>
      <c r="V50" s="72"/>
      <c r="W50" s="72"/>
      <c r="X50" s="72"/>
      <c r="Y50" s="72"/>
      <c r="Z50" s="72"/>
      <c r="AB50" s="139">
        <v>8</v>
      </c>
      <c r="AC50" s="141"/>
      <c r="AD50" s="139"/>
      <c r="AF50" s="107"/>
      <c r="AG50" s="107"/>
      <c r="AH50" s="107"/>
      <c r="AI50" s="107"/>
      <c r="AJ50" s="107"/>
    </row>
    <row r="51" spans="1:36" s="20" customFormat="1" ht="15.75" customHeight="1">
      <c r="A51" s="21">
        <v>47</v>
      </c>
      <c r="B51" s="38"/>
      <c r="C51" s="39"/>
      <c r="D51" s="39"/>
      <c r="E51" s="38"/>
      <c r="F51" s="38"/>
      <c r="G51" s="39"/>
      <c r="H51" s="22"/>
      <c r="I51" s="34">
        <f t="shared" si="3"/>
        <v>0</v>
      </c>
      <c r="AB51" s="139">
        <v>9</v>
      </c>
      <c r="AC51" s="141"/>
      <c r="AD51" s="139"/>
      <c r="AF51" s="107"/>
      <c r="AG51" s="107"/>
      <c r="AH51" s="107"/>
      <c r="AI51" s="107"/>
      <c r="AJ51" s="107"/>
    </row>
    <row r="52" spans="1:36" s="20" customFormat="1" ht="15.75" customHeight="1">
      <c r="A52" s="21">
        <v>48</v>
      </c>
      <c r="B52" s="38"/>
      <c r="C52" s="39"/>
      <c r="D52" s="39"/>
      <c r="E52" s="38"/>
      <c r="F52" s="38"/>
      <c r="G52" s="39"/>
      <c r="H52" s="22"/>
      <c r="I52" s="34">
        <f t="shared" si="3"/>
        <v>0</v>
      </c>
      <c r="T52" s="76" t="s">
        <v>94</v>
      </c>
      <c r="U52" s="76" t="s">
        <v>114</v>
      </c>
      <c r="V52" s="77" t="s">
        <v>99</v>
      </c>
      <c r="AB52" s="139">
        <v>10</v>
      </c>
      <c r="AC52" s="141"/>
      <c r="AD52" s="139"/>
      <c r="AF52" s="107"/>
      <c r="AG52" s="107"/>
      <c r="AH52" s="107"/>
      <c r="AI52" s="107"/>
      <c r="AJ52" s="107"/>
    </row>
    <row r="53" spans="1:36" s="20" customFormat="1" ht="15.75" customHeight="1">
      <c r="A53" s="21">
        <v>50</v>
      </c>
      <c r="B53" s="38"/>
      <c r="C53" s="39"/>
      <c r="D53" s="39"/>
      <c r="E53" s="38"/>
      <c r="F53" s="38"/>
      <c r="G53" s="39"/>
      <c r="H53" s="22"/>
      <c r="I53" s="34">
        <f t="shared" si="3"/>
        <v>0</v>
      </c>
      <c r="S53" s="65">
        <v>1</v>
      </c>
      <c r="T53" s="80" t="s">
        <v>200</v>
      </c>
      <c r="U53" s="80" t="s">
        <v>201</v>
      </c>
      <c r="V53" s="35" t="s">
        <v>202</v>
      </c>
      <c r="AB53" s="139">
        <v>11</v>
      </c>
      <c r="AC53" s="141"/>
      <c r="AD53" s="139"/>
      <c r="AF53" s="107"/>
      <c r="AG53" s="107"/>
      <c r="AH53" s="107"/>
      <c r="AI53" s="107"/>
      <c r="AJ53" s="107"/>
    </row>
    <row r="54" spans="1:36" s="20" customFormat="1" ht="15.75" customHeight="1">
      <c r="A54" s="21">
        <v>51</v>
      </c>
      <c r="B54" s="38"/>
      <c r="C54" s="39"/>
      <c r="D54" s="39"/>
      <c r="E54" s="38"/>
      <c r="F54" s="38"/>
      <c r="G54" s="39"/>
      <c r="H54" s="22"/>
      <c r="I54" s="34">
        <f t="shared" si="3"/>
        <v>0</v>
      </c>
      <c r="S54" s="65">
        <v>2</v>
      </c>
      <c r="T54" s="80" t="s">
        <v>203</v>
      </c>
      <c r="U54" s="80" t="s">
        <v>204</v>
      </c>
      <c r="V54" s="35" t="s">
        <v>202</v>
      </c>
      <c r="AB54" s="139">
        <v>12</v>
      </c>
      <c r="AC54" s="141"/>
      <c r="AD54" s="139"/>
      <c r="AF54" s="107"/>
      <c r="AG54" s="107"/>
      <c r="AH54" s="107"/>
      <c r="AI54" s="107"/>
      <c r="AJ54" s="107"/>
    </row>
    <row r="55" spans="1:36" s="20" customFormat="1" ht="15.75" customHeight="1">
      <c r="A55" s="21">
        <v>52</v>
      </c>
      <c r="B55" s="38"/>
      <c r="C55" s="39"/>
      <c r="D55" s="39"/>
      <c r="E55" s="38"/>
      <c r="F55" s="38"/>
      <c r="G55" s="39"/>
      <c r="H55" s="22"/>
      <c r="I55" s="34">
        <f t="shared" si="3"/>
        <v>0</v>
      </c>
      <c r="S55" s="65">
        <v>3</v>
      </c>
      <c r="T55" s="80"/>
      <c r="U55" s="35"/>
      <c r="V55" s="35"/>
      <c r="AB55" s="139">
        <v>13</v>
      </c>
      <c r="AC55" s="141"/>
      <c r="AD55" s="139"/>
      <c r="AF55" s="107"/>
      <c r="AG55" s="107"/>
      <c r="AH55" s="107"/>
      <c r="AI55" s="107"/>
      <c r="AJ55" s="107"/>
    </row>
    <row r="56" spans="1:36" s="20" customFormat="1" ht="15.75" customHeight="1">
      <c r="A56" s="21">
        <v>53</v>
      </c>
      <c r="B56" s="38"/>
      <c r="C56" s="39"/>
      <c r="D56" s="39"/>
      <c r="E56" s="38"/>
      <c r="F56" s="38"/>
      <c r="G56" s="39"/>
      <c r="H56" s="22"/>
      <c r="I56" s="34">
        <f t="shared" si="3"/>
        <v>0</v>
      </c>
      <c r="S56" s="65">
        <v>4</v>
      </c>
      <c r="T56" s="81"/>
      <c r="U56" s="35"/>
      <c r="V56" s="35"/>
      <c r="AB56" s="139">
        <v>14</v>
      </c>
      <c r="AC56" s="141"/>
      <c r="AD56" s="139"/>
      <c r="AF56" s="107"/>
      <c r="AG56" s="107"/>
      <c r="AH56" s="107"/>
      <c r="AI56" s="107"/>
      <c r="AJ56" s="107"/>
    </row>
    <row r="57" spans="1:36" s="20" customFormat="1" ht="15.75" customHeight="1">
      <c r="A57" s="21">
        <v>54</v>
      </c>
      <c r="B57" s="38"/>
      <c r="C57" s="39"/>
      <c r="D57" s="39"/>
      <c r="E57" s="38"/>
      <c r="F57" s="38"/>
      <c r="G57" s="39"/>
      <c r="H57" s="22"/>
      <c r="I57" s="34">
        <f t="shared" si="3"/>
        <v>0</v>
      </c>
      <c r="AB57" s="139">
        <v>15</v>
      </c>
      <c r="AC57" s="141"/>
      <c r="AD57" s="139"/>
      <c r="AF57" s="107"/>
      <c r="AG57" s="107"/>
      <c r="AH57" s="107"/>
      <c r="AI57" s="107"/>
      <c r="AJ57" s="107"/>
    </row>
    <row r="58" spans="1:36" s="20" customFormat="1" ht="15.75" customHeight="1" thickBot="1">
      <c r="A58" s="21">
        <v>55</v>
      </c>
      <c r="B58" s="38"/>
      <c r="C58" s="39"/>
      <c r="D58" s="39"/>
      <c r="E58" s="38"/>
      <c r="F58" s="38"/>
      <c r="G58" s="39"/>
      <c r="H58" s="22"/>
      <c r="I58" s="34">
        <f t="shared" si="3"/>
        <v>0</v>
      </c>
      <c r="AB58" s="139">
        <v>16</v>
      </c>
      <c r="AC58" s="141"/>
      <c r="AD58" s="139"/>
      <c r="AF58" s="107"/>
      <c r="AG58" s="107"/>
      <c r="AH58" s="107"/>
      <c r="AI58" s="107"/>
      <c r="AJ58" s="107"/>
    </row>
    <row r="59" spans="1:36" s="20" customFormat="1" ht="15.75" customHeight="1" thickTop="1">
      <c r="A59" s="21">
        <v>56</v>
      </c>
      <c r="B59" s="38"/>
      <c r="C59" s="39"/>
      <c r="D59" s="39"/>
      <c r="E59" s="38"/>
      <c r="F59" s="38"/>
      <c r="G59" s="39"/>
      <c r="H59" s="22"/>
      <c r="I59" s="34">
        <f t="shared" si="3"/>
        <v>0</v>
      </c>
      <c r="S59" s="171" t="s">
        <v>137</v>
      </c>
      <c r="T59" s="173" t="s">
        <v>140</v>
      </c>
      <c r="U59" s="121"/>
      <c r="V59" s="175" t="s">
        <v>142</v>
      </c>
      <c r="W59" s="175"/>
      <c r="X59" s="175"/>
      <c r="Y59" s="175"/>
      <c r="Z59" s="119"/>
      <c r="AB59" s="139">
        <v>17</v>
      </c>
      <c r="AC59" s="141"/>
      <c r="AD59" s="139"/>
      <c r="AF59" s="107"/>
      <c r="AG59" s="107"/>
      <c r="AH59" s="107"/>
      <c r="AI59" s="107"/>
      <c r="AJ59" s="107"/>
    </row>
    <row r="60" spans="1:36" s="20" customFormat="1" ht="15.75" customHeight="1">
      <c r="A60" s="21">
        <v>57</v>
      </c>
      <c r="B60" s="38"/>
      <c r="C60" s="39"/>
      <c r="D60" s="39"/>
      <c r="E60" s="38"/>
      <c r="F60" s="38"/>
      <c r="G60" s="39"/>
      <c r="H60" s="22"/>
      <c r="I60" s="34">
        <f t="shared" si="3"/>
        <v>0</v>
      </c>
      <c r="S60" s="172"/>
      <c r="T60" s="174"/>
      <c r="U60" s="122"/>
      <c r="V60" s="176"/>
      <c r="W60" s="176"/>
      <c r="X60" s="176"/>
      <c r="Y60" s="176"/>
      <c r="Z60" s="120"/>
      <c r="AB60" s="139">
        <v>18</v>
      </c>
      <c r="AC60" s="141"/>
      <c r="AD60" s="139"/>
      <c r="AF60" s="107"/>
      <c r="AG60" s="107"/>
      <c r="AH60" s="107"/>
      <c r="AI60" s="107"/>
      <c r="AJ60" s="107"/>
    </row>
    <row r="61" spans="1:36" s="20" customFormat="1" ht="15.75" customHeight="1">
      <c r="A61" s="21">
        <v>58</v>
      </c>
      <c r="B61" s="38"/>
      <c r="C61" s="39"/>
      <c r="D61" s="39"/>
      <c r="E61" s="38"/>
      <c r="F61" s="38"/>
      <c r="G61" s="39"/>
      <c r="H61" s="22"/>
      <c r="I61" s="34">
        <f t="shared" si="3"/>
        <v>0</v>
      </c>
      <c r="S61" s="115"/>
      <c r="T61" s="112"/>
      <c r="U61" s="113"/>
      <c r="V61" s="113"/>
      <c r="W61" s="113"/>
      <c r="X61" s="113"/>
      <c r="Y61" s="113"/>
      <c r="Z61" s="114"/>
      <c r="AB61" s="139">
        <v>19</v>
      </c>
      <c r="AC61" s="141"/>
      <c r="AD61" s="139"/>
      <c r="AF61" s="107"/>
      <c r="AG61" s="107"/>
      <c r="AH61" s="107"/>
      <c r="AI61" s="107"/>
      <c r="AJ61" s="107"/>
    </row>
    <row r="62" spans="1:36" s="20" customFormat="1" ht="15.75" customHeight="1">
      <c r="A62" s="21">
        <v>59</v>
      </c>
      <c r="B62" s="38"/>
      <c r="C62" s="39"/>
      <c r="D62" s="39"/>
      <c r="E62" s="38"/>
      <c r="F62" s="38"/>
      <c r="G62" s="39"/>
      <c r="H62" s="22"/>
      <c r="I62" s="34">
        <f t="shared" si="3"/>
        <v>0</v>
      </c>
      <c r="S62" s="184" t="s">
        <v>138</v>
      </c>
      <c r="T62" s="185"/>
      <c r="U62" s="186"/>
      <c r="V62" s="188" t="s">
        <v>139</v>
      </c>
      <c r="W62" s="113"/>
      <c r="X62" s="187">
        <f>U62*2000</f>
        <v>0</v>
      </c>
      <c r="Y62" s="187"/>
      <c r="Z62" s="114"/>
      <c r="AB62" s="139">
        <v>20</v>
      </c>
      <c r="AC62" s="141"/>
      <c r="AD62" s="139"/>
      <c r="AF62" s="107"/>
      <c r="AG62" s="107"/>
      <c r="AH62" s="107"/>
      <c r="AI62" s="107"/>
      <c r="AJ62" s="107"/>
    </row>
    <row r="63" spans="1:36" s="20" customFormat="1" ht="15.75" customHeight="1">
      <c r="A63" s="21">
        <v>60</v>
      </c>
      <c r="B63" s="38"/>
      <c r="C63" s="39"/>
      <c r="D63" s="39"/>
      <c r="E63" s="38"/>
      <c r="F63" s="38"/>
      <c r="G63" s="39"/>
      <c r="H63" s="22"/>
      <c r="I63" s="34">
        <f t="shared" si="3"/>
        <v>0</v>
      </c>
      <c r="S63" s="184"/>
      <c r="T63" s="185"/>
      <c r="U63" s="186"/>
      <c r="V63" s="188"/>
      <c r="W63" s="113"/>
      <c r="X63" s="187"/>
      <c r="Y63" s="187"/>
      <c r="Z63" s="114"/>
      <c r="AB63" s="139">
        <v>21</v>
      </c>
      <c r="AC63" s="141"/>
      <c r="AD63" s="139"/>
      <c r="AF63" s="107"/>
      <c r="AG63" s="107"/>
      <c r="AH63" s="107"/>
      <c r="AI63" s="107"/>
      <c r="AJ63" s="107"/>
    </row>
    <row r="64" spans="1:36" s="20" customFormat="1" ht="15.75" customHeight="1">
      <c r="A64" s="21">
        <v>61</v>
      </c>
      <c r="B64" s="38"/>
      <c r="C64" s="39"/>
      <c r="D64" s="39"/>
      <c r="E64" s="38"/>
      <c r="F64" s="38"/>
      <c r="G64" s="39"/>
      <c r="H64" s="22"/>
      <c r="I64" s="34">
        <f t="shared" si="3"/>
        <v>0</v>
      </c>
      <c r="S64" s="184" t="s">
        <v>144</v>
      </c>
      <c r="T64" s="185"/>
      <c r="U64" s="186"/>
      <c r="V64" s="188" t="s">
        <v>139</v>
      </c>
      <c r="W64" s="113"/>
      <c r="X64" s="187">
        <f t="shared" ref="X64" si="4">U64*2000</f>
        <v>0</v>
      </c>
      <c r="Y64" s="187"/>
      <c r="Z64" s="114"/>
      <c r="AB64" s="139">
        <v>22</v>
      </c>
      <c r="AC64" s="141"/>
      <c r="AD64" s="139"/>
      <c r="AF64" s="107"/>
      <c r="AG64" s="107"/>
      <c r="AH64" s="107"/>
      <c r="AI64" s="107"/>
      <c r="AJ64" s="107"/>
    </row>
    <row r="65" spans="1:36" s="20" customFormat="1" ht="15.75" customHeight="1">
      <c r="A65" s="21">
        <v>62</v>
      </c>
      <c r="B65" s="38"/>
      <c r="C65" s="39"/>
      <c r="D65" s="39"/>
      <c r="E65" s="38"/>
      <c r="F65" s="38"/>
      <c r="G65" s="39"/>
      <c r="H65" s="22"/>
      <c r="I65" s="34">
        <f t="shared" si="3"/>
        <v>0</v>
      </c>
      <c r="S65" s="184"/>
      <c r="T65" s="185"/>
      <c r="U65" s="186"/>
      <c r="V65" s="188"/>
      <c r="W65" s="113"/>
      <c r="X65" s="187"/>
      <c r="Y65" s="187"/>
      <c r="Z65" s="114"/>
      <c r="AB65" s="139">
        <v>23</v>
      </c>
      <c r="AC65" s="141"/>
      <c r="AD65" s="139"/>
      <c r="AF65" s="107"/>
      <c r="AG65" s="107"/>
      <c r="AH65" s="107"/>
      <c r="AI65" s="107"/>
      <c r="AJ65" s="107"/>
    </row>
    <row r="66" spans="1:36" s="20" customFormat="1" ht="15.75" customHeight="1">
      <c r="A66" s="21">
        <v>63</v>
      </c>
      <c r="B66" s="38"/>
      <c r="C66" s="39"/>
      <c r="D66" s="39"/>
      <c r="E66" s="38"/>
      <c r="F66" s="38"/>
      <c r="G66" s="39"/>
      <c r="H66" s="22"/>
      <c r="I66" s="34">
        <f t="shared" si="3"/>
        <v>0</v>
      </c>
      <c r="S66" s="184" t="s">
        <v>145</v>
      </c>
      <c r="T66" s="185"/>
      <c r="U66" s="186"/>
      <c r="V66" s="188" t="s">
        <v>139</v>
      </c>
      <c r="W66" s="113"/>
      <c r="X66" s="187">
        <f t="shared" ref="X66" si="5">U66*2000</f>
        <v>0</v>
      </c>
      <c r="Y66" s="187"/>
      <c r="Z66" s="114"/>
      <c r="AB66" s="139">
        <v>24</v>
      </c>
      <c r="AC66" s="141"/>
      <c r="AD66" s="139"/>
      <c r="AF66" s="107"/>
      <c r="AG66" s="107"/>
      <c r="AH66" s="107"/>
      <c r="AI66" s="107"/>
      <c r="AJ66" s="107"/>
    </row>
    <row r="67" spans="1:36" s="20" customFormat="1" ht="15.75" customHeight="1">
      <c r="A67" s="21">
        <v>64</v>
      </c>
      <c r="B67" s="38"/>
      <c r="C67" s="39"/>
      <c r="D67" s="39"/>
      <c r="E67" s="38"/>
      <c r="F67" s="38"/>
      <c r="G67" s="39"/>
      <c r="H67" s="22"/>
      <c r="I67" s="34">
        <f t="shared" si="3"/>
        <v>0</v>
      </c>
      <c r="S67" s="184"/>
      <c r="T67" s="185"/>
      <c r="U67" s="186"/>
      <c r="V67" s="188"/>
      <c r="W67" s="113"/>
      <c r="X67" s="187"/>
      <c r="Y67" s="187"/>
      <c r="Z67" s="114"/>
      <c r="AB67" s="139">
        <v>25</v>
      </c>
      <c r="AC67" s="141"/>
      <c r="AD67" s="139"/>
      <c r="AF67" s="107"/>
      <c r="AG67" s="107"/>
      <c r="AH67" s="107"/>
      <c r="AI67" s="107"/>
      <c r="AJ67" s="107"/>
    </row>
    <row r="68" spans="1:36" s="20" customFormat="1" ht="15.75" customHeight="1">
      <c r="A68" s="21">
        <v>65</v>
      </c>
      <c r="B68" s="38"/>
      <c r="C68" s="39"/>
      <c r="D68" s="39"/>
      <c r="E68" s="38"/>
      <c r="F68" s="38"/>
      <c r="G68" s="39"/>
      <c r="H68" s="22"/>
      <c r="I68" s="34">
        <f t="shared" si="3"/>
        <v>0</v>
      </c>
      <c r="S68" s="163" t="s">
        <v>177</v>
      </c>
      <c r="T68" s="164"/>
      <c r="U68" s="165"/>
      <c r="V68" s="177" t="s">
        <v>141</v>
      </c>
      <c r="W68" s="177"/>
      <c r="X68" s="178">
        <f>SUM(X62:Y67)</f>
        <v>0</v>
      </c>
      <c r="Y68" s="178"/>
      <c r="Z68" s="114"/>
      <c r="AB68" s="139">
        <v>26</v>
      </c>
      <c r="AC68" s="141"/>
      <c r="AD68" s="139"/>
      <c r="AF68" s="107"/>
      <c r="AG68" s="107"/>
      <c r="AH68" s="107"/>
      <c r="AI68" s="107"/>
      <c r="AJ68" s="107"/>
    </row>
    <row r="69" spans="1:36" s="20" customFormat="1" ht="15.75" customHeight="1">
      <c r="A69" s="21">
        <v>66</v>
      </c>
      <c r="B69" s="38"/>
      <c r="C69" s="39"/>
      <c r="D69" s="39"/>
      <c r="E69" s="38"/>
      <c r="F69" s="38"/>
      <c r="G69" s="39"/>
      <c r="H69" s="22"/>
      <c r="I69" s="34">
        <f t="shared" ref="I69:I73" si="6">$F$1</f>
        <v>0</v>
      </c>
      <c r="S69" s="166"/>
      <c r="T69" s="167"/>
      <c r="U69" s="168"/>
      <c r="V69" s="177"/>
      <c r="W69" s="177"/>
      <c r="X69" s="178"/>
      <c r="Y69" s="178"/>
      <c r="Z69" s="114"/>
      <c r="AB69" s="139">
        <v>27</v>
      </c>
      <c r="AC69" s="141"/>
      <c r="AD69" s="139"/>
      <c r="AF69" s="107"/>
      <c r="AG69" s="107"/>
      <c r="AH69" s="107"/>
      <c r="AI69" s="107"/>
      <c r="AJ69" s="107"/>
    </row>
    <row r="70" spans="1:36" s="20" customFormat="1" ht="15.75" customHeight="1" thickBot="1">
      <c r="A70" s="21">
        <v>67</v>
      </c>
      <c r="B70" s="38"/>
      <c r="C70" s="39"/>
      <c r="D70" s="39"/>
      <c r="E70" s="38"/>
      <c r="F70" s="38"/>
      <c r="G70" s="39"/>
      <c r="H70" s="22"/>
      <c r="I70" s="34">
        <f t="shared" si="6"/>
        <v>0</v>
      </c>
      <c r="S70" s="116"/>
      <c r="T70" s="117"/>
      <c r="U70" s="117"/>
      <c r="V70" s="117"/>
      <c r="W70" s="117"/>
      <c r="X70" s="117"/>
      <c r="Y70" s="117"/>
      <c r="Z70" s="118"/>
      <c r="AB70" s="139">
        <v>28</v>
      </c>
      <c r="AC70" s="141"/>
      <c r="AD70" s="139"/>
      <c r="AF70" s="107"/>
      <c r="AG70" s="107"/>
      <c r="AH70" s="107"/>
      <c r="AI70" s="107"/>
      <c r="AJ70" s="107"/>
    </row>
    <row r="71" spans="1:36" s="20" customFormat="1" ht="15.75" customHeight="1" thickTop="1">
      <c r="A71" s="21">
        <v>68</v>
      </c>
      <c r="B71" s="38"/>
      <c r="C71" s="39"/>
      <c r="D71" s="39"/>
      <c r="E71" s="38"/>
      <c r="F71" s="38"/>
      <c r="G71" s="39"/>
      <c r="H71" s="22"/>
      <c r="I71" s="34">
        <f t="shared" si="6"/>
        <v>0</v>
      </c>
      <c r="AB71" s="139">
        <v>29</v>
      </c>
      <c r="AC71" s="141"/>
      <c r="AD71" s="139"/>
      <c r="AF71" s="107"/>
      <c r="AG71" s="107"/>
      <c r="AH71" s="107"/>
      <c r="AI71" s="107"/>
      <c r="AJ71" s="107"/>
    </row>
    <row r="72" spans="1:36" s="20" customFormat="1" ht="15.75" customHeight="1">
      <c r="A72" s="21">
        <v>69</v>
      </c>
      <c r="B72" s="38"/>
      <c r="C72" s="39"/>
      <c r="D72" s="39"/>
      <c r="E72" s="38"/>
      <c r="F72" s="38"/>
      <c r="G72" s="39"/>
      <c r="H72" s="22"/>
      <c r="I72" s="34">
        <f t="shared" si="6"/>
        <v>0</v>
      </c>
      <c r="Q72" s="160">
        <v>2</v>
      </c>
      <c r="R72" s="160"/>
      <c r="AB72" s="139">
        <v>30</v>
      </c>
      <c r="AC72" s="141"/>
      <c r="AD72" s="139">
        <f t="shared" ref="AD72" si="7">$F$1</f>
        <v>0</v>
      </c>
      <c r="AE72" s="160">
        <v>4</v>
      </c>
      <c r="AF72" s="107"/>
      <c r="AG72" s="107"/>
      <c r="AH72" s="107"/>
      <c r="AI72" s="107"/>
      <c r="AJ72" s="107"/>
    </row>
    <row r="73" spans="1:36" s="20" customFormat="1" ht="15.75" customHeight="1">
      <c r="A73" s="21">
        <v>70</v>
      </c>
      <c r="B73" s="38"/>
      <c r="C73" s="39"/>
      <c r="D73" s="39"/>
      <c r="E73" s="38"/>
      <c r="F73" s="38"/>
      <c r="G73" s="39"/>
      <c r="H73" s="22"/>
      <c r="I73" s="34">
        <f t="shared" si="6"/>
        <v>0</v>
      </c>
      <c r="Q73" s="160"/>
      <c r="R73" s="160"/>
      <c r="AE73" s="160"/>
      <c r="AF73" s="107"/>
      <c r="AG73" s="107"/>
      <c r="AH73" s="107"/>
      <c r="AI73" s="107"/>
      <c r="AJ73" s="107"/>
    </row>
    <row r="74" spans="1:36">
      <c r="N74" s="18"/>
    </row>
  </sheetData>
  <mergeCells count="33">
    <mergeCell ref="Z33:AA33"/>
    <mergeCell ref="T45:U45"/>
    <mergeCell ref="V45:W45"/>
    <mergeCell ref="Y45:Z45"/>
    <mergeCell ref="X62:Y63"/>
    <mergeCell ref="V62:V63"/>
    <mergeCell ref="K3:L3"/>
    <mergeCell ref="S62:T63"/>
    <mergeCell ref="U62:U63"/>
    <mergeCell ref="X66:Y67"/>
    <mergeCell ref="S66:T67"/>
    <mergeCell ref="U66:U67"/>
    <mergeCell ref="V66:V67"/>
    <mergeCell ref="S64:T65"/>
    <mergeCell ref="U64:U65"/>
    <mergeCell ref="V64:V65"/>
    <mergeCell ref="X64:Y65"/>
    <mergeCell ref="Q72:R73"/>
    <mergeCell ref="AE72:AE73"/>
    <mergeCell ref="N1:Q1"/>
    <mergeCell ref="A1:C1"/>
    <mergeCell ref="S68:U69"/>
    <mergeCell ref="S1:V1"/>
    <mergeCell ref="X1:AE1"/>
    <mergeCell ref="AE36:AE37"/>
    <mergeCell ref="Q36:R37"/>
    <mergeCell ref="S59:S60"/>
    <mergeCell ref="T59:T60"/>
    <mergeCell ref="V59:Y60"/>
    <mergeCell ref="V68:W69"/>
    <mergeCell ref="X68:Y69"/>
    <mergeCell ref="F1:G1"/>
    <mergeCell ref="K1:L1"/>
  </mergeCells>
  <phoneticPr fontId="1"/>
  <conditionalFormatting sqref="D5:D73">
    <cfRule type="cellIs" dxfId="3" priority="4" stopIfTrue="1" operator="equal">
      <formula>0</formula>
    </cfRule>
  </conditionalFormatting>
  <conditionalFormatting sqref="I4:I1048576">
    <cfRule type="cellIs" dxfId="2" priority="3" operator="equal">
      <formula>0</formula>
    </cfRule>
  </conditionalFormatting>
  <conditionalFormatting sqref="I8">
    <cfRule type="cellIs" dxfId="1" priority="2" operator="equal">
      <formula>0</formula>
    </cfRule>
  </conditionalFormatting>
  <conditionalFormatting sqref="I9">
    <cfRule type="cellIs" dxfId="0" priority="1" operator="equal">
      <formula>0</formula>
    </cfRule>
  </conditionalFormatting>
  <dataValidations count="11">
    <dataValidation type="list" allowBlank="1" showInputMessage="1" showErrorMessage="1" sqref="AB4:AB28">
      <formula1>"小1,小2,小3,小4,小5,小6,中1,中2,中3,高1,高2,高3"</formula1>
    </dataValidation>
    <dataValidation type="list" allowBlank="1" showInputMessage="1" sqref="T6 T9 T12 T15 T18 T21 T24 T27 T30 T33 T36">
      <formula1>"小1,小2,小3,小4"</formula1>
    </dataValidation>
    <dataValidation type="list" allowBlank="1" showInputMessage="1" sqref="U6 U9 U12 U15 U18 U21 U24 U27 U30 U33 U36">
      <formula1>"小5,小6"</formula1>
    </dataValidation>
    <dataValidation type="list" allowBlank="1" showInputMessage="1" sqref="V6 V9 V12 V15 V18 V21 V24 V27 V30 V33 V36">
      <formula1>"中1,中2,中3"</formula1>
    </dataValidation>
    <dataValidation type="list" allowBlank="1" showInputMessage="1" showErrorMessage="1" sqref="AE4:AE28">
      <formula1>$X$4:$X$10</formula1>
    </dataValidation>
    <dataValidation type="list" allowBlank="1" showInputMessage="1" showErrorMessage="1" sqref="C4 C5:D73">
      <formula1>$AI$2:$AI$3</formula1>
    </dataValidation>
    <dataValidation type="list" allowBlank="1" showInputMessage="1" showErrorMessage="1" sqref="Q6:Q23">
      <formula1>$AH$2:$AH$5</formula1>
    </dataValidation>
    <dataValidation type="list" allowBlank="1" showInputMessage="1" showErrorMessage="1" sqref="F1:G1">
      <formula1>$AH$19:$AH$22</formula1>
    </dataValidation>
    <dataValidation type="list" allowBlank="1" showInputMessage="1" showErrorMessage="1" sqref="G4:G73">
      <formula1>$AI$5:$AI$17</formula1>
    </dataValidation>
    <dataValidation type="list" allowBlank="1" showInputMessage="1" showErrorMessage="1" sqref="B4">
      <formula1>$K$5:$K$20</formula1>
    </dataValidation>
    <dataValidation type="list" allowBlank="1" showInputMessage="1" sqref="B5:B73">
      <formula1>$K$5:$K$20</formula1>
    </dataValidation>
  </dataValidations>
  <pageMargins left="0.59055118110236227" right="0.59055118110236227" top="0.39370078740157483" bottom="0.39370078740157483" header="0.35433070866141736" footer="0.39370078740157483"/>
  <pageSetup paperSize="9" orientation="landscape" r:id="rId1"/>
  <headerFooter alignWithMargins="0"/>
  <rowBreaks count="1" manualBreakCount="1">
    <brk id="37" max="30" man="1"/>
  </rowBreaks>
  <colBreaks count="1" manualBreakCount="1">
    <brk id="18" max="7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実施要項</vt:lpstr>
      <vt:lpstr>申込書</vt:lpstr>
      <vt:lpstr>実施要項!Print_Area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</dc:creator>
  <cp:lastModifiedBy>owner</cp:lastModifiedBy>
  <cp:lastPrinted>2018-04-26T13:03:07Z</cp:lastPrinted>
  <dcterms:created xsi:type="dcterms:W3CDTF">2015-05-02T03:31:44Z</dcterms:created>
  <dcterms:modified xsi:type="dcterms:W3CDTF">2018-04-29T01:20:31Z</dcterms:modified>
</cp:coreProperties>
</file>